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Sheet1" sheetId="1" r:id="rId1"/>
  </sheets>
  <definedNames>
    <definedName name="_xlnm.Print_Area" localSheetId="0">'Sheet1'!$A$1:$O$103</definedName>
  </definedNames>
  <calcPr fullCalcOnLoad="1"/>
</workbook>
</file>

<file path=xl/sharedStrings.xml><?xml version="1.0" encoding="utf-8"?>
<sst xmlns="http://schemas.openxmlformats.org/spreadsheetml/2006/main" count="177" uniqueCount="170">
  <si>
    <t>за головними розпорядниками коштів</t>
  </si>
  <si>
    <t>(.грн.)</t>
  </si>
  <si>
    <t>Видатки загального фонду</t>
  </si>
  <si>
    <t>Видатки спеціального фонду</t>
  </si>
  <si>
    <t>Всього</t>
  </si>
  <si>
    <t>разом</t>
  </si>
  <si>
    <t>Районна рада</t>
  </si>
  <si>
    <t>Проведення навчально-тренувальних зборів і змагань</t>
  </si>
  <si>
    <t>Фінансова підтримка громадськик організацій інвалідів і ветеранів</t>
  </si>
  <si>
    <t>Державна соціальна допомога інвалідам здитинства та дітям-інвалідам</t>
  </si>
  <si>
    <t>Бібліотеки</t>
  </si>
  <si>
    <t>Дотація вирівнювання, що передається з районного бюджету</t>
  </si>
  <si>
    <t>Всього видатків</t>
  </si>
  <si>
    <t>Допомога у зв’язку з вагітністю та пологами</t>
  </si>
  <si>
    <t>Одноразова допомога при народженні дитини</t>
  </si>
  <si>
    <t>Допомога на дітей одиноким матерям</t>
  </si>
  <si>
    <t>Тимчасова державна допомога на дітей</t>
  </si>
  <si>
    <t>Пільги на медичне обслуговування громадян, які постраждали внаслідок Чорнобильської катастрофи</t>
  </si>
  <si>
    <t>Періодичні видання (газети і журнали)</t>
  </si>
  <si>
    <t>Методична освіта, інші заходи у сфері народної освіти</t>
  </si>
  <si>
    <t>Утримання та навчально-тренувальна робота дитячо - юнацьких спортивних шкіл</t>
  </si>
  <si>
    <t>Пільги окремим категоріям громадян з послуг зв’язку</t>
  </si>
  <si>
    <t>Інші заклади освіти</t>
  </si>
  <si>
    <t>Музеї і виставки</t>
  </si>
  <si>
    <t>070303</t>
  </si>
  <si>
    <t>Дитячі будинки (в т.ч. сімейного типу, прийомні сім’ї)</t>
  </si>
  <si>
    <t>Інші видатки</t>
  </si>
  <si>
    <t>споживання</t>
  </si>
  <si>
    <t xml:space="preserve"> оплата праці</t>
  </si>
  <si>
    <t xml:space="preserve">комунальні послуги та енергоносії </t>
  </si>
  <si>
    <t>з них</t>
  </si>
  <si>
    <t>розвитку</t>
  </si>
  <si>
    <t xml:space="preserve">Допомога дітям-сиротам та дітям, позбавленим батьківського піклування, яким виповнюється 18 років </t>
  </si>
  <si>
    <t>010116</t>
  </si>
  <si>
    <t>090412</t>
  </si>
  <si>
    <t>080101</t>
  </si>
  <si>
    <t>081002</t>
  </si>
  <si>
    <t>081009</t>
  </si>
  <si>
    <t>090802</t>
  </si>
  <si>
    <t>091101</t>
  </si>
  <si>
    <t>091102</t>
  </si>
  <si>
    <t>091103</t>
  </si>
  <si>
    <t>091104</t>
  </si>
  <si>
    <t>091107</t>
  </si>
  <si>
    <t>070201</t>
  </si>
  <si>
    <t>070401</t>
  </si>
  <si>
    <t>070802</t>
  </si>
  <si>
    <t>070804</t>
  </si>
  <si>
    <t>070805</t>
  </si>
  <si>
    <t>070806</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</si>
  <si>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</si>
  <si>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</si>
  <si>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</si>
  <si>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</si>
  <si>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</si>
  <si>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</si>
  <si>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</si>
  <si>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</si>
  <si>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</si>
  <si>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</si>
  <si>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</si>
  <si>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</si>
  <si>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</si>
  <si>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</si>
  <si>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</si>
  <si>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</si>
  <si>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</si>
  <si>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</si>
  <si>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</si>
  <si>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</si>
  <si>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</si>
  <si>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091204</t>
  </si>
  <si>
    <t>091207</t>
  </si>
  <si>
    <t>091209</t>
  </si>
  <si>
    <t>091300</t>
  </si>
  <si>
    <t>Утримання центрів соціальних служб для сім’ї, дітей та молоді</t>
  </si>
  <si>
    <t xml:space="preserve">Програми і заходи центрів соціальних служб для сім’ї, дітей та молоді </t>
  </si>
  <si>
    <t>Соціальні програми і заходи державних органів у справах молоді</t>
  </si>
  <si>
    <t>Соціальні програми і заходи державних органів у справах сім'ї</t>
  </si>
  <si>
    <t>Інші видатки на соціальний захист населення</t>
  </si>
  <si>
    <t>Телебачення та радіомовлення</t>
  </si>
  <si>
    <t>Проведення навчально-тренувальних зборів і змагань (які проводяться громадськими організаціями фізкультурно-спортивної спрямованості)</t>
  </si>
  <si>
    <t>Підтримка малого і середнього підприємництва</t>
  </si>
  <si>
    <t>Позашкільні заклади освіти, заходи з позашкільної роботи з дітьми</t>
  </si>
  <si>
    <t>Централізовані бухгалтерії</t>
  </si>
  <si>
    <t>Групи централізованого господарського обслуговування</t>
  </si>
  <si>
    <t xml:space="preserve">Допомога по догляду за дитиною віком до 3 років  </t>
  </si>
  <si>
    <t>Територіальні центри і відділення соціальної допомоги на дому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</si>
  <si>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</si>
  <si>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Компенсаційні виплати на пільговий проїзд автомобільним транспортом окремим категоріям громадян</t>
  </si>
  <si>
    <t>Філармонії, музичні колективи і ансаблі та інші мистецькі заклади та заходи</t>
  </si>
  <si>
    <t>Палаци і будиноки культури, клуби та іші заклади клубного типу</t>
  </si>
  <si>
    <t>Школи естетичного виховання дітей</t>
  </si>
  <si>
    <t>Інші культурно-освітні заклади та заходи</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</si>
  <si>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житлово-комунальні послуги</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</si>
  <si>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придбання твердого палива та скрапленого газу</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</si>
  <si>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t>
  </si>
  <si>
    <t>Утримання апарату управління фізкультурно-спортивних організацій (ФСТ"Колос")</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</si>
  <si>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</si>
  <si>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</si>
  <si>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і скрапленого газу</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</si>
  <si>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</si>
  <si>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090417</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</si>
  <si>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безоплатне користування житлом, опаленням та освітленням</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</si>
  <si>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придбання твердого та рідкого пічного побутового палива</t>
  </si>
  <si>
    <t>Субсидії населенню для відшкодування  витрат на оплату житлово-комунальних послуг</t>
  </si>
  <si>
    <t>Соціальні програми і заходи державних органів з питань забезпечення рівних прав та можливостей  жінок і чоловіків</t>
  </si>
  <si>
    <t>Субсидії населенню для відшкодування  витрат на придбання твердого та рідкого пічного побутового палива і скрапленого газу</t>
  </si>
  <si>
    <t>090308</t>
  </si>
  <si>
    <t>Допомога при усиновленні дитини</t>
  </si>
  <si>
    <t>090406</t>
  </si>
  <si>
    <t>Органи місцевого самоврядування</t>
  </si>
  <si>
    <t>Лікарні</t>
  </si>
  <si>
    <t>Інші заходи по охороні здоров'я</t>
  </si>
  <si>
    <t>Інші програми соціального захисту дітей</t>
  </si>
  <si>
    <t>Допомога на дітей, над якими встановлено опіку чи піклування</t>
  </si>
  <si>
    <t>Державна соціальна допомога малозабезпеченим сім’ям</t>
  </si>
  <si>
    <t>Пільги ветеранам військової служби, органів внутрішніх справ... на житлово-комунальні послуги</t>
  </si>
  <si>
    <t>Витрати на поховання учасників бойових дій та інвалідів війни</t>
  </si>
  <si>
    <t>Пільги ветеранам військової служби, органів внутрішніх справ... на придбання твердого палива</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</si>
  <si>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</si>
  <si>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</si>
  <si>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</si>
  <si>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</si>
  <si>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250315</t>
  </si>
  <si>
    <t>Код типової відомчої класифікації видатків</t>
  </si>
  <si>
    <t>Код тимчасової класифікації видатків та кредитування місцевих бюджетів</t>
  </si>
  <si>
    <t xml:space="preserve">Назва головного розпорядника    коштів        </t>
  </si>
  <si>
    <t>Найменування коду тимчасової класифікації видатків та кредитування місцевих бюджетів</t>
  </si>
  <si>
    <t>бюджет розвитку</t>
  </si>
  <si>
    <t>капіталі видатки за рахунок коштів, що передаються із загального фонду до бюджету розвитку (спеціального фонду)</t>
  </si>
  <si>
    <t>080300</t>
  </si>
  <si>
    <t>Поліклінніки і амбулаторії (крім спеціалізованих полікліннік та загальних і спеціалізованих стоматологічних полікліннік)</t>
  </si>
  <si>
    <t>080600</t>
  </si>
  <si>
    <t>Фельдшерсько - акушерські пункти</t>
  </si>
  <si>
    <t>Загальноосвітні школи (в т.ч.школа - дитячий садок, інтернат при школі), спеціалізовані школи, ліцеї, гімназії, колегіуми</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</si>
  <si>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</si>
  <si>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централе опалення</t>
  </si>
  <si>
    <t>250352</t>
  </si>
  <si>
    <t>Виплати грошової компенсації фізичним особам, які надають соціальні послуги громадянам похилого віку, інвалідам, дімям-інвалідам, хворим, які нездатні до самообслуговування і потребують сторонньої допомоги</t>
  </si>
  <si>
    <t>091205</t>
  </si>
  <si>
    <t>01</t>
  </si>
  <si>
    <t>76</t>
  </si>
  <si>
    <t>03</t>
  </si>
  <si>
    <t>15</t>
  </si>
  <si>
    <t>10</t>
  </si>
  <si>
    <t>24</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</si>
  <si>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</si>
  <si>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населенних пунктах</t>
  </si>
  <si>
    <t>Інші додаткові дотації</t>
  </si>
  <si>
    <t>Субвенція на проведення видатків місцевих бюджетів, що враховуються при визначенні обсягу міжбюджетних трансфертів</t>
  </si>
  <si>
    <t>Начальник фінансового управління Корюківської райдержадміністрації</t>
  </si>
  <si>
    <t>В.І.Єременко</t>
  </si>
  <si>
    <t xml:space="preserve">Додаток 3 до рішення сесії районної ради від  31 січня 2014 року </t>
  </si>
  <si>
    <t xml:space="preserve">  "Про районний бюджет на 2014рік"</t>
  </si>
  <si>
    <t>Розподіл видатків районного бюджету на 2014 рік</t>
  </si>
  <si>
    <t>Житлове будівництво та придбання житла для окремих категорій населення</t>
  </si>
  <si>
    <t>Видатки на запобігання та ліквідацію надзвичайних ситуацій та наслідків стихійного лиха</t>
  </si>
  <si>
    <t>070807</t>
  </si>
  <si>
    <t>Інші освітні програми</t>
  </si>
  <si>
    <t>Інвестиційні проекти</t>
  </si>
  <si>
    <t>53</t>
  </si>
  <si>
    <t>Районна державна адміністрація</t>
  </si>
  <si>
    <t>Районний відділ освіти Корюківської райдержадміністрації</t>
  </si>
  <si>
    <t>Управління соціального захисту населення Корюківської райдержадміністрації</t>
  </si>
  <si>
    <t>Відділ культури і туризму Корюківської райдержадміністрації</t>
  </si>
  <si>
    <t>Управління агропромислового розвитку Корюківської райдержадміністрації</t>
  </si>
  <si>
    <t>Фінансове управління Корюківської райдержадміністрації</t>
  </si>
  <si>
    <t>160903</t>
  </si>
  <si>
    <t>Програми в галузі сільського господарства, лісового господарства, рибальства та мисливства</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</si>
</sst>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1">
    <font>
      <sz val="10"/>
      <name val="Arial"/>
      <family val="0"/>
    </font>
    <font>
      <sz val="8.5"/>
      <name val="Times New Roman"/>
      <family val="0"/>
    </font>
    <font>
      <b/>
      <sz val="14"/>
      <name val="Times New Roman"/>
      <family val="0"/>
    </font>
    <font>
      <u val="single"/>
      <sz val="10"/>
      <name val="Times New Roman"/>
      <family val="0"/>
    </font>
    <font>
      <sz val="10"/>
      <name val="Times New Roman"/>
      <family val="0"/>
    </font>
    <font>
      <sz val="9"/>
      <name val="Times New Roman"/>
      <family val="0"/>
    </font>
    <font>
      <sz val="12.5"/>
      <name val="Times New Roman"/>
      <family val="0"/>
    </font>
    <font>
      <sz val="8"/>
      <name val="Arial"/>
      <family val="0"/>
    </font>
    <font>
      <b/>
      <sz val="12"/>
      <name val="Times New Roman"/>
      <family val="1"/>
    </font>
    <font>
      <sz val="12"/>
      <name val="Times New Roman"/>
      <family val="0"/>
    </font>
    <font>
      <b/>
      <sz val="10"/>
      <name val="Times New Roman"/>
      <family val="0"/>
    </font>
    <font>
      <b/>
      <sz val="10"/>
      <name val="Arial"/>
      <family val="0"/>
    </font>
    <font>
      <b/>
      <sz val="11"/>
      <name val="Times New Roman"/>
      <family val="1"/>
    </font>
    <font>
      <sz val="11"/>
      <name val="Times New Roman"/>
      <family val="1"/>
    </font>
    <font>
      <b/>
      <sz val="11"/>
      <name val="Arial"/>
      <family val="0"/>
    </font>
    <font>
      <sz val="10"/>
      <color indexed="8"/>
      <name val="Times New Roman"/>
      <family val="1"/>
    </font>
    <font>
      <sz val="9"/>
      <name val="Arial"/>
      <family val="0"/>
    </font>
    <font>
      <b/>
      <sz val="9"/>
      <name val="Times New Roman"/>
      <family val="0"/>
    </font>
    <font>
      <sz val="11"/>
      <name val="Arial"/>
      <family val="0"/>
    </font>
    <font>
      <b/>
      <sz val="20"/>
      <name val="Times New Roman"/>
      <family val="0"/>
    </font>
    <font>
      <b/>
      <sz val="12"/>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15">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cellStyleXfs>
  <cellXfs count="80">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49" fontId="4" fillId="0" borderId="1" xfId="0" applyNumberFormat="1" applyFont="1" applyFill="1" applyBorder="1" applyAlignment="1" applyProtection="1">
      <alignment horizontal="left" vertical="top" wrapText="1"/>
      <protection/>
    </xf>
    <xf numFmtId="49" fontId="13" fillId="0" borderId="2" xfId="0" applyNumberFormat="1" applyFont="1" applyFill="1" applyBorder="1" applyAlignment="1" applyProtection="1">
      <alignment horizontal="center" vertical="top"/>
      <protection/>
    </xf>
    <xf numFmtId="0" fontId="1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top"/>
      <protection/>
    </xf>
    <xf numFmtId="0" fontId="17" fillId="0" borderId="1"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horizontal="center" vertical="top"/>
      <protection/>
    </xf>
    <xf numFmtId="0" fontId="17" fillId="0" borderId="1" xfId="0" applyNumberFormat="1" applyFont="1" applyFill="1" applyBorder="1" applyAlignment="1" applyProtection="1">
      <alignment horizontal="center" vertical="top" wrapText="1"/>
      <protection/>
    </xf>
    <xf numFmtId="49" fontId="12" fillId="2" borderId="1" xfId="0" applyNumberFormat="1" applyFont="1" applyFill="1" applyBorder="1" applyAlignment="1" applyProtection="1">
      <alignment horizontal="center" vertical="top"/>
      <protection/>
    </xf>
    <xf numFmtId="0" fontId="10" fillId="2" borderId="1" xfId="0" applyNumberFormat="1" applyFont="1" applyFill="1" applyBorder="1" applyAlignment="1" applyProtection="1">
      <alignment horizontal="left" vertical="top" indent="2"/>
      <protection/>
    </xf>
    <xf numFmtId="49" fontId="12" fillId="2" borderId="2" xfId="0" applyNumberFormat="1" applyFont="1" applyFill="1" applyBorder="1" applyAlignment="1" applyProtection="1">
      <alignment horizontal="center" vertical="top"/>
      <protection/>
    </xf>
    <xf numFmtId="49" fontId="10" fillId="2" borderId="1" xfId="0" applyNumberFormat="1" applyFont="1" applyFill="1" applyBorder="1" applyAlignment="1" applyProtection="1">
      <alignment horizontal="left" vertical="top" wrapText="1"/>
      <protection/>
    </xf>
    <xf numFmtId="49" fontId="13" fillId="0" borderId="1" xfId="0" applyNumberFormat="1" applyFont="1" applyFill="1" applyBorder="1" applyAlignment="1" applyProtection="1">
      <alignment horizontal="center" vertical="top"/>
      <protection/>
    </xf>
    <xf numFmtId="0" fontId="11" fillId="2" borderId="1" xfId="0" applyNumberFormat="1" applyFont="1" applyFill="1" applyBorder="1" applyAlignment="1" applyProtection="1">
      <alignment horizontal="right" vertical="top"/>
      <protection/>
    </xf>
    <xf numFmtId="0" fontId="0" fillId="0" borderId="1" xfId="0" applyNumberFormat="1" applyFont="1" applyFill="1" applyBorder="1" applyAlignment="1" applyProtection="1">
      <alignment horizontal="right" vertical="top"/>
      <protection/>
    </xf>
    <xf numFmtId="0" fontId="0" fillId="0" borderId="3" xfId="0" applyNumberFormat="1" applyFont="1" applyFill="1" applyBorder="1" applyAlignment="1" applyProtection="1">
      <alignment horizontal="right" vertical="top"/>
      <protection/>
    </xf>
    <xf numFmtId="0" fontId="0" fillId="0" borderId="2" xfId="0" applyNumberFormat="1" applyFont="1" applyFill="1" applyBorder="1" applyAlignment="1" applyProtection="1">
      <alignment horizontal="right" vertical="top"/>
      <protection/>
    </xf>
    <xf numFmtId="0" fontId="0" fillId="0" borderId="4" xfId="0" applyNumberFormat="1" applyFont="1" applyFill="1" applyBorder="1" applyAlignment="1" applyProtection="1">
      <alignment horizontal="right" vertical="top"/>
      <protection/>
    </xf>
    <xf numFmtId="0" fontId="11" fillId="2" borderId="2" xfId="0" applyNumberFormat="1" applyFont="1" applyFill="1" applyBorder="1" applyAlignment="1" applyProtection="1">
      <alignment horizontal="right" vertical="top"/>
      <protection/>
    </xf>
    <xf numFmtId="0" fontId="0" fillId="0" borderId="2" xfId="0" applyNumberFormat="1" applyFont="1" applyFill="1" applyBorder="1" applyAlignment="1" applyProtection="1">
      <alignment horizontal="right" vertical="top"/>
      <protection/>
    </xf>
    <xf numFmtId="0" fontId="0" fillId="0" borderId="4" xfId="0" applyNumberFormat="1" applyFont="1" applyFill="1" applyBorder="1" applyAlignment="1" applyProtection="1">
      <alignment horizontal="right" vertical="top"/>
      <protection/>
    </xf>
    <xf numFmtId="0" fontId="0" fillId="0" borderId="1" xfId="0" applyNumberFormat="1" applyFont="1" applyFill="1" applyBorder="1" applyAlignment="1" applyProtection="1">
      <alignment horizontal="right" vertical="top"/>
      <protection/>
    </xf>
    <xf numFmtId="0" fontId="11" fillId="2" borderId="2" xfId="0" applyNumberFormat="1" applyFont="1" applyFill="1" applyBorder="1" applyAlignment="1" applyProtection="1">
      <alignment horizontal="right" vertical="top"/>
      <protection/>
    </xf>
    <xf numFmtId="0" fontId="0" fillId="0" borderId="2" xfId="0" applyNumberFormat="1" applyFont="1" applyFill="1" applyBorder="1" applyAlignment="1" applyProtection="1">
      <alignment horizontal="right" vertical="top"/>
      <protection/>
    </xf>
    <xf numFmtId="0" fontId="0" fillId="0" borderId="4" xfId="0" applyNumberFormat="1" applyFont="1" applyFill="1" applyBorder="1" applyAlignment="1" applyProtection="1">
      <alignment horizontal="right" vertical="top"/>
      <protection/>
    </xf>
    <xf numFmtId="0" fontId="11" fillId="0" borderId="2" xfId="0" applyNumberFormat="1" applyFont="1" applyFill="1" applyBorder="1" applyAlignment="1" applyProtection="1">
      <alignment horizontal="right" vertical="top"/>
      <protection/>
    </xf>
    <xf numFmtId="0" fontId="11" fillId="0" borderId="4" xfId="0" applyNumberFormat="1" applyFont="1" applyFill="1" applyBorder="1" applyAlignment="1" applyProtection="1">
      <alignment horizontal="right" vertical="top"/>
      <protection/>
    </xf>
    <xf numFmtId="0" fontId="13" fillId="0" borderId="2"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justify" vertical="top"/>
      <protection/>
    </xf>
    <xf numFmtId="49" fontId="5" fillId="0" borderId="1"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vertical="top" wrapText="1"/>
      <protection/>
    </xf>
    <xf numFmtId="0" fontId="15" fillId="0" borderId="1"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vertical="top"/>
      <protection/>
    </xf>
    <xf numFmtId="0" fontId="14" fillId="0" borderId="1" xfId="0" applyNumberFormat="1" applyFont="1" applyFill="1" applyBorder="1" applyAlignment="1" applyProtection="1">
      <alignment horizontal="center" vertical="top"/>
      <protection/>
    </xf>
    <xf numFmtId="0" fontId="8" fillId="0" borderId="1"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horizontal="center" vertical="top"/>
      <protection/>
    </xf>
    <xf numFmtId="49" fontId="4" fillId="0" borderId="1" xfId="0" applyNumberFormat="1" applyFont="1" applyFill="1" applyBorder="1" applyAlignment="1" applyProtection="1">
      <alignment horizontal="left" wrapText="1"/>
      <protection/>
    </xf>
    <xf numFmtId="0" fontId="0" fillId="0" borderId="2" xfId="0" applyNumberFormat="1" applyFont="1" applyFill="1" applyBorder="1" applyAlignment="1" applyProtection="1">
      <alignment horizontal="right"/>
      <protection/>
    </xf>
    <xf numFmtId="0" fontId="15" fillId="0" borderId="1"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vertical="top"/>
      <protection/>
    </xf>
    <xf numFmtId="0" fontId="13" fillId="0" borderId="2"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49" fontId="13" fillId="0" borderId="3"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justify" vertical="top" wrapText="1"/>
      <protection/>
    </xf>
    <xf numFmtId="0" fontId="20" fillId="0" borderId="0" xfId="0" applyNumberFormat="1" applyFont="1" applyFill="1" applyBorder="1" applyAlignment="1" applyProtection="1">
      <alignment vertical="top"/>
      <protection/>
    </xf>
    <xf numFmtId="0" fontId="0" fillId="2" borderId="1" xfId="0" applyNumberFormat="1" applyFont="1" applyFill="1" applyBorder="1" applyAlignment="1" applyProtection="1">
      <alignment horizontal="right" vertical="top"/>
      <protection/>
    </xf>
    <xf numFmtId="49" fontId="13" fillId="0" borderId="1" xfId="0" applyNumberFormat="1" applyFont="1" applyFill="1" applyBorder="1" applyAlignment="1" applyProtection="1">
      <alignment horizontal="center" vertical="top"/>
      <protection/>
    </xf>
    <xf numFmtId="0" fontId="13" fillId="0" borderId="2" xfId="0" applyNumberFormat="1" applyFont="1" applyFill="1" applyBorder="1" applyAlignment="1" applyProtection="1">
      <alignment horizontal="center" vertical="top"/>
      <protection/>
    </xf>
    <xf numFmtId="0" fontId="16" fillId="0" borderId="1"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protection/>
    </xf>
    <xf numFmtId="0" fontId="9" fillId="0" borderId="6"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center" vertical="center" textRotation="255" wrapText="1"/>
      <protection/>
    </xf>
    <xf numFmtId="0" fontId="8" fillId="0" borderId="3"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top"/>
      <protection/>
    </xf>
    <xf numFmtId="0" fontId="4"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top" wrapText="1"/>
      <protection/>
    </xf>
    <xf numFmtId="0" fontId="8" fillId="0" borderId="3"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top"/>
      <protection/>
    </xf>
    <xf numFmtId="0" fontId="16"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top"/>
      <protection/>
    </xf>
    <xf numFmtId="0" fontId="9" fillId="0" borderId="1" xfId="0" applyNumberFormat="1" applyFont="1" applyFill="1" applyBorder="1" applyAlignment="1" applyProtection="1">
      <alignment horizontal="center" vertical="center" wrapText="1"/>
      <protection/>
    </xf>
    <xf numFmtId="0" fontId="11" fillId="2" borderId="4" xfId="0" applyNumberFormat="1" applyFont="1" applyFill="1" applyBorder="1" applyAlignment="1" applyProtection="1">
      <alignment horizontal="right" vertical="top"/>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5"/>
  <sheetViews>
    <sheetView tabSelected="1" zoomScale="75" zoomScaleNormal="75" zoomScaleSheetLayoutView="75" workbookViewId="0" topLeftCell="A10">
      <pane xSplit="2" ySplit="4" topLeftCell="C92" activePane="bottomRight" state="frozen"/>
      <selection pane="topLeft" activeCell="A10" sqref="A10"/>
      <selection pane="topRight" activeCell="C10" sqref="C10"/>
      <selection pane="bottomLeft" activeCell="A14" sqref="A14"/>
      <selection pane="bottomRight" activeCell="K97" sqref="K97"/>
    </sheetView>
  </sheetViews>
  <sheetFormatPr defaultColWidth="9.140625" defaultRowHeight="12.75"/>
  <cols>
    <col min="1" max="1" width="12.140625" style="0" customWidth="1"/>
    <col min="2" max="2" width="61.7109375" style="0" customWidth="1"/>
    <col min="3" max="3" width="20.421875" style="0" customWidth="1"/>
    <col min="4" max="5" width="19.28125" style="0" customWidth="1"/>
    <col min="6" max="6" width="17.28125" style="0" customWidth="1"/>
    <col min="7" max="7" width="15.8515625" style="0" customWidth="1"/>
    <col min="8" max="8" width="16.421875" style="0" customWidth="1"/>
    <col min="9" max="10" width="18.140625" style="0" customWidth="1"/>
    <col min="11" max="11" width="15.57421875" style="0" customWidth="1"/>
    <col min="12" max="12" width="24.28125" style="0" customWidth="1"/>
    <col min="13" max="13" width="17.140625" style="0" customWidth="1"/>
    <col min="14" max="14" width="4.421875" style="0" customWidth="1"/>
  </cols>
  <sheetData>
    <row r="1" spans="10:11" ht="12.75">
      <c r="J1" s="1"/>
      <c r="K1" s="1"/>
    </row>
    <row r="2" spans="8:13" ht="15.75">
      <c r="H2" s="69" t="s">
        <v>153</v>
      </c>
      <c r="I2" s="69"/>
      <c r="J2" s="69"/>
      <c r="K2" s="69"/>
      <c r="L2" s="69"/>
      <c r="M2" s="1"/>
    </row>
    <row r="3" spans="8:13" ht="29.25" customHeight="1">
      <c r="H3" s="72" t="s">
        <v>154</v>
      </c>
      <c r="I3" s="72"/>
      <c r="J3" s="72"/>
      <c r="K3" s="72"/>
      <c r="L3" s="72"/>
      <c r="M3" s="42"/>
    </row>
    <row r="4" spans="3:8" ht="29.25" customHeight="1">
      <c r="C4" s="75" t="s">
        <v>155</v>
      </c>
      <c r="D4" s="75"/>
      <c r="E4" s="75"/>
      <c r="F4" s="75"/>
      <c r="G4" s="75"/>
      <c r="H4" s="75"/>
    </row>
    <row r="5" spans="1:8" ht="25.5">
      <c r="A5" s="2"/>
      <c r="C5" s="77" t="s">
        <v>0</v>
      </c>
      <c r="D5" s="77"/>
      <c r="E5" s="77"/>
      <c r="F5" s="77"/>
      <c r="G5" s="77"/>
      <c r="H5" s="77"/>
    </row>
    <row r="6" ht="12.75">
      <c r="A6" s="3"/>
    </row>
    <row r="7" ht="12.75">
      <c r="L7" s="9" t="s">
        <v>1</v>
      </c>
    </row>
    <row r="8" spans="1:13" ht="76.5" customHeight="1">
      <c r="A8" s="51" t="s">
        <v>125</v>
      </c>
      <c r="B8" s="53" t="s">
        <v>127</v>
      </c>
      <c r="C8" s="73" t="s">
        <v>2</v>
      </c>
      <c r="D8" s="74"/>
      <c r="E8" s="74"/>
      <c r="F8" s="64" t="s">
        <v>3</v>
      </c>
      <c r="G8" s="65"/>
      <c r="H8" s="65"/>
      <c r="I8" s="65"/>
      <c r="J8" s="65"/>
      <c r="K8" s="65"/>
      <c r="L8" s="65"/>
      <c r="M8" s="63" t="s">
        <v>5</v>
      </c>
    </row>
    <row r="9" spans="1:13" ht="18" customHeight="1">
      <c r="A9" s="70" t="s">
        <v>126</v>
      </c>
      <c r="B9" s="78" t="s">
        <v>128</v>
      </c>
      <c r="C9" s="76" t="s">
        <v>4</v>
      </c>
      <c r="D9" s="60" t="s">
        <v>30</v>
      </c>
      <c r="E9" s="60"/>
      <c r="F9" s="76" t="s">
        <v>4</v>
      </c>
      <c r="G9" s="66" t="s">
        <v>27</v>
      </c>
      <c r="H9" s="60" t="s">
        <v>30</v>
      </c>
      <c r="I9" s="60"/>
      <c r="J9" s="66" t="s">
        <v>31</v>
      </c>
      <c r="K9" s="61" t="s">
        <v>30</v>
      </c>
      <c r="L9" s="62"/>
      <c r="M9" s="63"/>
    </row>
    <row r="10" spans="1:13" ht="13.5" customHeight="1">
      <c r="A10" s="70"/>
      <c r="B10" s="78"/>
      <c r="C10" s="76"/>
      <c r="D10" s="60"/>
      <c r="E10" s="60"/>
      <c r="F10" s="76"/>
      <c r="G10" s="66"/>
      <c r="H10" s="60"/>
      <c r="I10" s="60"/>
      <c r="J10" s="66"/>
      <c r="K10" s="67" t="s">
        <v>129</v>
      </c>
      <c r="L10" s="13" t="s">
        <v>30</v>
      </c>
      <c r="M10" s="63"/>
    </row>
    <row r="11" spans="1:13" ht="78.75" customHeight="1">
      <c r="A11" s="71"/>
      <c r="B11" s="78"/>
      <c r="C11" s="76"/>
      <c r="D11" s="13" t="s">
        <v>28</v>
      </c>
      <c r="E11" s="13" t="s">
        <v>29</v>
      </c>
      <c r="F11" s="76"/>
      <c r="G11" s="66"/>
      <c r="H11" s="13" t="s">
        <v>28</v>
      </c>
      <c r="I11" s="13" t="s">
        <v>29</v>
      </c>
      <c r="J11" s="66"/>
      <c r="K11" s="68"/>
      <c r="L11" s="52" t="s">
        <v>130</v>
      </c>
      <c r="M11" s="63"/>
    </row>
    <row r="12" spans="1:13" ht="12.75" customHeight="1">
      <c r="A12" s="14">
        <v>1</v>
      </c>
      <c r="B12" s="14">
        <v>2</v>
      </c>
      <c r="C12" s="14">
        <v>3</v>
      </c>
      <c r="D12" s="14">
        <v>5</v>
      </c>
      <c r="E12" s="14">
        <v>6</v>
      </c>
      <c r="F12" s="15">
        <v>8</v>
      </c>
      <c r="G12" s="14">
        <v>9</v>
      </c>
      <c r="H12" s="14">
        <v>10</v>
      </c>
      <c r="I12" s="14">
        <v>11</v>
      </c>
      <c r="J12" s="14">
        <v>12</v>
      </c>
      <c r="K12" s="16"/>
      <c r="L12" s="16">
        <v>13</v>
      </c>
      <c r="M12" s="17">
        <v>14</v>
      </c>
    </row>
    <row r="13" spans="1:13" ht="14.25">
      <c r="A13" s="18" t="s">
        <v>141</v>
      </c>
      <c r="B13" s="19" t="s">
        <v>6</v>
      </c>
      <c r="C13" s="23">
        <f>SUM(C14:C15)</f>
        <v>1155306</v>
      </c>
      <c r="D13" s="23">
        <f aca="true" t="shared" si="0" ref="D13:K13">SUM(D14:D14)</f>
        <v>592228</v>
      </c>
      <c r="E13" s="23">
        <f t="shared" si="0"/>
        <v>135830</v>
      </c>
      <c r="F13" s="23">
        <f t="shared" si="0"/>
        <v>133206</v>
      </c>
      <c r="G13" s="23">
        <f t="shared" si="0"/>
        <v>43600</v>
      </c>
      <c r="H13" s="23">
        <f t="shared" si="0"/>
        <v>0</v>
      </c>
      <c r="I13" s="23">
        <f t="shared" si="0"/>
        <v>3000</v>
      </c>
      <c r="J13" s="23">
        <f t="shared" si="0"/>
        <v>89606</v>
      </c>
      <c r="K13" s="23">
        <f t="shared" si="0"/>
        <v>89606</v>
      </c>
      <c r="L13" s="23">
        <f>SUM(L14:L14)</f>
        <v>89606</v>
      </c>
      <c r="M13" s="23">
        <f>SUM(M14:M15)</f>
        <v>1288512</v>
      </c>
    </row>
    <row r="14" spans="1:13" ht="15">
      <c r="A14" s="58" t="s">
        <v>33</v>
      </c>
      <c r="B14" s="6" t="s">
        <v>111</v>
      </c>
      <c r="C14" s="24">
        <v>1084106</v>
      </c>
      <c r="D14" s="24">
        <v>592228</v>
      </c>
      <c r="E14" s="24">
        <v>135830</v>
      </c>
      <c r="F14" s="24">
        <v>133206</v>
      </c>
      <c r="G14" s="24">
        <f>F14-J14</f>
        <v>43600</v>
      </c>
      <c r="H14" s="24"/>
      <c r="I14" s="24">
        <v>3000</v>
      </c>
      <c r="J14" s="24">
        <v>89606</v>
      </c>
      <c r="K14" s="25">
        <v>89606</v>
      </c>
      <c r="L14" s="25">
        <v>89606</v>
      </c>
      <c r="M14" s="24">
        <f>C14+F14</f>
        <v>1217312</v>
      </c>
    </row>
    <row r="15" spans="1:13" ht="15">
      <c r="A15" s="59">
        <v>250404</v>
      </c>
      <c r="B15" s="6" t="s">
        <v>26</v>
      </c>
      <c r="C15" s="26">
        <v>71200</v>
      </c>
      <c r="D15" s="26"/>
      <c r="E15" s="26"/>
      <c r="F15" s="26"/>
      <c r="G15" s="24">
        <f aca="true" t="shared" si="1" ref="G15:G38">F15-J15</f>
        <v>0</v>
      </c>
      <c r="H15" s="26"/>
      <c r="I15" s="26"/>
      <c r="J15" s="26"/>
      <c r="K15" s="27"/>
      <c r="L15" s="27"/>
      <c r="M15" s="24">
        <f>C15+F15</f>
        <v>71200</v>
      </c>
    </row>
    <row r="16" spans="1:13" ht="15.75" customHeight="1">
      <c r="A16" s="20" t="s">
        <v>143</v>
      </c>
      <c r="B16" s="21" t="s">
        <v>162</v>
      </c>
      <c r="C16" s="28">
        <f>SUM(C17:C38)</f>
        <v>17641630</v>
      </c>
      <c r="D16" s="28">
        <f>SUM(D17:D38)</f>
        <v>9875082</v>
      </c>
      <c r="E16" s="28">
        <f>SUM(E17:E38)</f>
        <v>2494585</v>
      </c>
      <c r="F16" s="28">
        <f aca="true" t="shared" si="2" ref="F16:L16">SUM(F17:F36)</f>
        <v>4920000</v>
      </c>
      <c r="G16" s="28">
        <f t="shared" si="2"/>
        <v>480000</v>
      </c>
      <c r="H16" s="28">
        <f t="shared" si="2"/>
        <v>260000</v>
      </c>
      <c r="I16" s="28">
        <f t="shared" si="2"/>
        <v>9500</v>
      </c>
      <c r="J16" s="28">
        <f t="shared" si="2"/>
        <v>4440000</v>
      </c>
      <c r="K16" s="28">
        <f t="shared" si="2"/>
        <v>4420000</v>
      </c>
      <c r="L16" s="28">
        <f t="shared" si="2"/>
        <v>4420000</v>
      </c>
      <c r="M16" s="28">
        <f>SUM(M17:M38)</f>
        <v>22561630</v>
      </c>
    </row>
    <row r="17" spans="1:13" ht="15.75" customHeight="1">
      <c r="A17" s="11" t="s">
        <v>35</v>
      </c>
      <c r="B17" s="10" t="s">
        <v>112</v>
      </c>
      <c r="C17" s="29">
        <v>14849958</v>
      </c>
      <c r="D17" s="29">
        <v>8510747</v>
      </c>
      <c r="E17" s="29">
        <v>2325535</v>
      </c>
      <c r="F17" s="29">
        <v>520000</v>
      </c>
      <c r="G17" s="24">
        <f t="shared" si="1"/>
        <v>480000</v>
      </c>
      <c r="H17" s="29">
        <v>260000</v>
      </c>
      <c r="I17" s="29">
        <v>9500</v>
      </c>
      <c r="J17" s="29">
        <v>40000</v>
      </c>
      <c r="K17" s="30">
        <v>20000</v>
      </c>
      <c r="L17" s="30">
        <v>20000</v>
      </c>
      <c r="M17" s="31">
        <f aca="true" t="shared" si="3" ref="M17:M38">C17+F17</f>
        <v>15369958</v>
      </c>
    </row>
    <row r="18" spans="1:13" ht="28.5" customHeight="1">
      <c r="A18" s="22" t="s">
        <v>131</v>
      </c>
      <c r="B18" s="38" t="s">
        <v>132</v>
      </c>
      <c r="C18" s="29">
        <v>968430</v>
      </c>
      <c r="D18" s="29">
        <v>604355</v>
      </c>
      <c r="E18" s="29">
        <v>93380</v>
      </c>
      <c r="F18" s="29"/>
      <c r="G18" s="24"/>
      <c r="H18" s="29"/>
      <c r="I18" s="29"/>
      <c r="J18" s="29"/>
      <c r="K18" s="30"/>
      <c r="L18" s="30"/>
      <c r="M18" s="31">
        <f t="shared" si="3"/>
        <v>968430</v>
      </c>
    </row>
    <row r="19" spans="1:13" ht="15.75" customHeight="1">
      <c r="A19" s="22" t="s">
        <v>133</v>
      </c>
      <c r="B19" s="38" t="s">
        <v>134</v>
      </c>
      <c r="C19" s="29">
        <v>750452</v>
      </c>
      <c r="D19" s="29">
        <v>484110</v>
      </c>
      <c r="E19" s="29">
        <v>61960</v>
      </c>
      <c r="F19" s="29"/>
      <c r="G19" s="24"/>
      <c r="H19" s="29"/>
      <c r="I19" s="29"/>
      <c r="J19" s="29"/>
      <c r="K19" s="30"/>
      <c r="L19" s="30"/>
      <c r="M19" s="31">
        <f t="shared" si="3"/>
        <v>750452</v>
      </c>
    </row>
    <row r="20" spans="1:13" ht="15.75" customHeight="1">
      <c r="A20" s="11" t="s">
        <v>36</v>
      </c>
      <c r="B20" s="10" t="s">
        <v>113</v>
      </c>
      <c r="C20" s="29">
        <v>76500</v>
      </c>
      <c r="D20" s="29"/>
      <c r="E20" s="29"/>
      <c r="F20" s="29"/>
      <c r="G20" s="24">
        <f t="shared" si="1"/>
        <v>0</v>
      </c>
      <c r="H20" s="29"/>
      <c r="I20" s="29"/>
      <c r="J20" s="29"/>
      <c r="K20" s="30"/>
      <c r="L20" s="30"/>
      <c r="M20" s="31">
        <f t="shared" si="3"/>
        <v>76500</v>
      </c>
    </row>
    <row r="21" spans="1:13" ht="29.25" customHeight="1">
      <c r="A21" s="11" t="s">
        <v>37</v>
      </c>
      <c r="B21" s="10" t="s">
        <v>98</v>
      </c>
      <c r="C21" s="29">
        <v>314700</v>
      </c>
      <c r="D21" s="29"/>
      <c r="E21" s="29"/>
      <c r="F21" s="29"/>
      <c r="G21" s="24">
        <f t="shared" si="1"/>
        <v>0</v>
      </c>
      <c r="H21" s="29"/>
      <c r="I21" s="29"/>
      <c r="J21" s="29"/>
      <c r="K21" s="30"/>
      <c r="L21" s="30"/>
      <c r="M21" s="31">
        <f t="shared" si="3"/>
        <v>314700</v>
      </c>
    </row>
    <row r="22" spans="1:13" ht="18" customHeight="1">
      <c r="A22" s="11" t="s">
        <v>34</v>
      </c>
      <c r="B22" s="10" t="s">
        <v>79</v>
      </c>
      <c r="C22" s="26">
        <v>36000</v>
      </c>
      <c r="D22" s="26"/>
      <c r="E22" s="26"/>
      <c r="F22" s="26"/>
      <c r="G22" s="24">
        <f t="shared" si="1"/>
        <v>0</v>
      </c>
      <c r="H22" s="26"/>
      <c r="I22" s="26"/>
      <c r="J22" s="26"/>
      <c r="K22" s="27"/>
      <c r="L22" s="27"/>
      <c r="M22" s="31">
        <f t="shared" si="3"/>
        <v>36000</v>
      </c>
    </row>
    <row r="23" spans="1:13" ht="18.75" customHeight="1">
      <c r="A23" s="11" t="s">
        <v>38</v>
      </c>
      <c r="B23" s="10" t="s">
        <v>114</v>
      </c>
      <c r="C23" s="26">
        <v>17000</v>
      </c>
      <c r="D23" s="26"/>
      <c r="E23" s="26"/>
      <c r="F23" s="26"/>
      <c r="G23" s="24">
        <f t="shared" si="1"/>
        <v>0</v>
      </c>
      <c r="H23" s="26"/>
      <c r="I23" s="26"/>
      <c r="J23" s="26"/>
      <c r="K23" s="27"/>
      <c r="L23" s="27"/>
      <c r="M23" s="31">
        <f t="shared" si="3"/>
        <v>17000</v>
      </c>
    </row>
    <row r="24" spans="1:13" ht="15" customHeight="1">
      <c r="A24" s="11" t="s">
        <v>39</v>
      </c>
      <c r="B24" s="10" t="s">
        <v>75</v>
      </c>
      <c r="C24" s="26">
        <v>403805</v>
      </c>
      <c r="D24" s="26">
        <v>275870</v>
      </c>
      <c r="E24" s="26">
        <v>13710</v>
      </c>
      <c r="F24" s="26"/>
      <c r="G24" s="24">
        <f t="shared" si="1"/>
        <v>0</v>
      </c>
      <c r="H24" s="26"/>
      <c r="I24" s="26"/>
      <c r="J24" s="26"/>
      <c r="K24" s="27"/>
      <c r="L24" s="27"/>
      <c r="M24" s="31">
        <f t="shared" si="3"/>
        <v>403805</v>
      </c>
    </row>
    <row r="25" spans="1:13" ht="27" customHeight="1">
      <c r="A25" s="11" t="s">
        <v>40</v>
      </c>
      <c r="B25" s="10" t="s">
        <v>76</v>
      </c>
      <c r="C25" s="26">
        <v>5000</v>
      </c>
      <c r="D25" s="26"/>
      <c r="E25" s="26"/>
      <c r="F25" s="26"/>
      <c r="G25" s="24">
        <f t="shared" si="1"/>
        <v>0</v>
      </c>
      <c r="H25" s="26"/>
      <c r="I25" s="26"/>
      <c r="J25" s="26"/>
      <c r="K25" s="27"/>
      <c r="L25" s="27"/>
      <c r="M25" s="31">
        <f t="shared" si="3"/>
        <v>5000</v>
      </c>
    </row>
    <row r="26" spans="1:13" ht="14.25" customHeight="1">
      <c r="A26" s="11" t="s">
        <v>41</v>
      </c>
      <c r="B26" s="10" t="s">
        <v>77</v>
      </c>
      <c r="C26" s="26">
        <v>6500</v>
      </c>
      <c r="D26" s="26"/>
      <c r="E26" s="26"/>
      <c r="F26" s="26"/>
      <c r="G26" s="24">
        <f t="shared" si="1"/>
        <v>0</v>
      </c>
      <c r="H26" s="26"/>
      <c r="I26" s="26"/>
      <c r="J26" s="26"/>
      <c r="K26" s="27"/>
      <c r="L26" s="27"/>
      <c r="M26" s="31">
        <f t="shared" si="3"/>
        <v>6500</v>
      </c>
    </row>
    <row r="27" spans="1:13" ht="28.5" customHeight="1">
      <c r="A27" s="11" t="s">
        <v>42</v>
      </c>
      <c r="B27" s="10" t="s">
        <v>106</v>
      </c>
      <c r="C27" s="26">
        <v>3000</v>
      </c>
      <c r="D27" s="26"/>
      <c r="E27" s="26"/>
      <c r="F27" s="26"/>
      <c r="G27" s="24">
        <f t="shared" si="1"/>
        <v>0</v>
      </c>
      <c r="H27" s="26"/>
      <c r="I27" s="26"/>
      <c r="J27" s="26"/>
      <c r="K27" s="27"/>
      <c r="L27" s="27"/>
      <c r="M27" s="31">
        <f t="shared" si="3"/>
        <v>3000</v>
      </c>
    </row>
    <row r="28" spans="1:13" ht="14.25" customHeight="1">
      <c r="A28" s="11" t="s">
        <v>43</v>
      </c>
      <c r="B28" s="10" t="s">
        <v>78</v>
      </c>
      <c r="C28" s="26">
        <v>2000</v>
      </c>
      <c r="D28" s="26"/>
      <c r="E28" s="26"/>
      <c r="F28" s="26"/>
      <c r="G28" s="24">
        <f t="shared" si="1"/>
        <v>0</v>
      </c>
      <c r="H28" s="26"/>
      <c r="I28" s="26"/>
      <c r="J28" s="26"/>
      <c r="K28" s="27"/>
      <c r="L28" s="27"/>
      <c r="M28" s="31">
        <f t="shared" si="3"/>
        <v>2000</v>
      </c>
    </row>
    <row r="29" spans="1:13" ht="14.25" customHeight="1">
      <c r="A29" s="37">
        <v>120100</v>
      </c>
      <c r="B29" s="10" t="s">
        <v>80</v>
      </c>
      <c r="C29" s="26">
        <v>30000</v>
      </c>
      <c r="D29" s="26"/>
      <c r="E29" s="26"/>
      <c r="F29" s="26"/>
      <c r="G29" s="24">
        <f t="shared" si="1"/>
        <v>0</v>
      </c>
      <c r="H29" s="26"/>
      <c r="I29" s="26"/>
      <c r="J29" s="26"/>
      <c r="K29" s="27"/>
      <c r="L29" s="27"/>
      <c r="M29" s="31">
        <f t="shared" si="3"/>
        <v>30000</v>
      </c>
    </row>
    <row r="30" spans="1:13" ht="14.25" customHeight="1">
      <c r="A30" s="37">
        <v>120201</v>
      </c>
      <c r="B30" s="10" t="s">
        <v>18</v>
      </c>
      <c r="C30" s="26">
        <v>30000</v>
      </c>
      <c r="D30" s="26"/>
      <c r="E30" s="26"/>
      <c r="F30" s="26"/>
      <c r="G30" s="24">
        <f t="shared" si="1"/>
        <v>0</v>
      </c>
      <c r="H30" s="26"/>
      <c r="I30" s="26"/>
      <c r="J30" s="26"/>
      <c r="K30" s="27"/>
      <c r="L30" s="27"/>
      <c r="M30" s="31">
        <f t="shared" si="3"/>
        <v>30000</v>
      </c>
    </row>
    <row r="31" spans="1:13" ht="27.75" customHeight="1">
      <c r="A31" s="37">
        <v>130102</v>
      </c>
      <c r="B31" s="10" t="s">
        <v>7</v>
      </c>
      <c r="C31" s="26">
        <v>9000</v>
      </c>
      <c r="D31" s="26"/>
      <c r="E31" s="26"/>
      <c r="F31" s="26"/>
      <c r="G31" s="24">
        <f t="shared" si="1"/>
        <v>0</v>
      </c>
      <c r="H31" s="26"/>
      <c r="I31" s="26"/>
      <c r="J31" s="26"/>
      <c r="K31" s="27"/>
      <c r="L31" s="27"/>
      <c r="M31" s="31">
        <f t="shared" si="3"/>
        <v>9000</v>
      </c>
    </row>
    <row r="32" spans="1:13" ht="38.25" customHeight="1">
      <c r="A32" s="37">
        <v>130201</v>
      </c>
      <c r="B32" s="10" t="s">
        <v>81</v>
      </c>
      <c r="C32" s="26">
        <v>5700</v>
      </c>
      <c r="D32" s="26"/>
      <c r="E32" s="26"/>
      <c r="F32" s="26"/>
      <c r="G32" s="24">
        <f t="shared" si="1"/>
        <v>0</v>
      </c>
      <c r="H32" s="26"/>
      <c r="I32" s="26"/>
      <c r="J32" s="26"/>
      <c r="K32" s="27"/>
      <c r="L32" s="27"/>
      <c r="M32" s="31">
        <f t="shared" si="3"/>
        <v>5700</v>
      </c>
    </row>
    <row r="33" spans="1:13" ht="28.5" customHeight="1">
      <c r="A33" s="37">
        <v>130204</v>
      </c>
      <c r="B33" s="10" t="s">
        <v>97</v>
      </c>
      <c r="C33" s="26">
        <v>87585</v>
      </c>
      <c r="D33" s="26"/>
      <c r="E33" s="26"/>
      <c r="F33" s="26"/>
      <c r="G33" s="24">
        <f t="shared" si="1"/>
        <v>0</v>
      </c>
      <c r="H33" s="26"/>
      <c r="I33" s="26"/>
      <c r="J33" s="26"/>
      <c r="K33" s="27"/>
      <c r="L33" s="27"/>
      <c r="M33" s="31">
        <f t="shared" si="3"/>
        <v>87585</v>
      </c>
    </row>
    <row r="34" spans="1:13" ht="28.5" customHeight="1">
      <c r="A34" s="37">
        <v>150101</v>
      </c>
      <c r="B34" s="10" t="s">
        <v>156</v>
      </c>
      <c r="C34" s="26"/>
      <c r="D34" s="26"/>
      <c r="E34" s="26"/>
      <c r="F34" s="26">
        <v>400000</v>
      </c>
      <c r="G34" s="24">
        <f t="shared" si="1"/>
        <v>0</v>
      </c>
      <c r="H34" s="26"/>
      <c r="I34" s="26"/>
      <c r="J34" s="26">
        <v>400000</v>
      </c>
      <c r="K34" s="27">
        <v>400000</v>
      </c>
      <c r="L34" s="27">
        <v>400000</v>
      </c>
      <c r="M34" s="31">
        <f t="shared" si="3"/>
        <v>400000</v>
      </c>
    </row>
    <row r="35" spans="1:13" ht="28.5" customHeight="1">
      <c r="A35" s="37">
        <v>150122</v>
      </c>
      <c r="B35" s="10" t="s">
        <v>160</v>
      </c>
      <c r="C35" s="26"/>
      <c r="D35" s="26"/>
      <c r="E35" s="26"/>
      <c r="F35" s="26">
        <v>4000000</v>
      </c>
      <c r="G35" s="24">
        <f t="shared" si="1"/>
        <v>0</v>
      </c>
      <c r="H35" s="26"/>
      <c r="I35" s="26"/>
      <c r="J35" s="26">
        <v>4000000</v>
      </c>
      <c r="K35" s="27">
        <v>4000000</v>
      </c>
      <c r="L35" s="27">
        <v>4000000</v>
      </c>
      <c r="M35" s="31">
        <f t="shared" si="3"/>
        <v>4000000</v>
      </c>
    </row>
    <row r="36" spans="1:13" ht="14.25" customHeight="1">
      <c r="A36" s="37">
        <v>180404</v>
      </c>
      <c r="B36" s="10" t="s">
        <v>82</v>
      </c>
      <c r="C36" s="26">
        <v>1000</v>
      </c>
      <c r="D36" s="26"/>
      <c r="E36" s="26"/>
      <c r="F36" s="26"/>
      <c r="G36" s="24">
        <f t="shared" si="1"/>
        <v>0</v>
      </c>
      <c r="H36" s="26"/>
      <c r="I36" s="26"/>
      <c r="J36" s="26"/>
      <c r="K36" s="27"/>
      <c r="L36" s="27"/>
      <c r="M36" s="31">
        <f t="shared" si="3"/>
        <v>1000</v>
      </c>
    </row>
    <row r="37" spans="1:13" ht="31.5" customHeight="1">
      <c r="A37" s="37">
        <v>210105</v>
      </c>
      <c r="B37" s="49" t="s">
        <v>157</v>
      </c>
      <c r="C37" s="26">
        <v>20000</v>
      </c>
      <c r="D37" s="26"/>
      <c r="E37" s="26"/>
      <c r="F37" s="26"/>
      <c r="G37" s="24"/>
      <c r="H37" s="26"/>
      <c r="I37" s="26"/>
      <c r="J37" s="26"/>
      <c r="K37" s="27"/>
      <c r="L37" s="27"/>
      <c r="M37" s="29">
        <f t="shared" si="3"/>
        <v>20000</v>
      </c>
    </row>
    <row r="38" spans="1:13" ht="14.25" customHeight="1">
      <c r="A38" s="37">
        <v>250404</v>
      </c>
      <c r="B38" s="49" t="s">
        <v>26</v>
      </c>
      <c r="C38" s="26">
        <v>25000</v>
      </c>
      <c r="D38" s="26"/>
      <c r="E38" s="26"/>
      <c r="F38" s="26"/>
      <c r="G38" s="24">
        <f t="shared" si="1"/>
        <v>0</v>
      </c>
      <c r="H38" s="26"/>
      <c r="I38" s="26"/>
      <c r="J38" s="26"/>
      <c r="K38" s="27"/>
      <c r="L38" s="27"/>
      <c r="M38" s="29">
        <f t="shared" si="3"/>
        <v>25000</v>
      </c>
    </row>
    <row r="39" spans="1:13" s="7" customFormat="1" ht="14.25" customHeight="1">
      <c r="A39" s="20" t="s">
        <v>145</v>
      </c>
      <c r="B39" s="21" t="s">
        <v>163</v>
      </c>
      <c r="C39" s="32">
        <f aca="true" t="shared" si="4" ref="C39:M39">SUM(C40:C48)</f>
        <v>30574725</v>
      </c>
      <c r="D39" s="32">
        <f t="shared" si="4"/>
        <v>17846084</v>
      </c>
      <c r="E39" s="32">
        <f t="shared" si="4"/>
        <v>3472740</v>
      </c>
      <c r="F39" s="32">
        <f t="shared" si="4"/>
        <v>449400</v>
      </c>
      <c r="G39" s="32">
        <f t="shared" si="4"/>
        <v>20500</v>
      </c>
      <c r="H39" s="32">
        <f t="shared" si="4"/>
        <v>0</v>
      </c>
      <c r="I39" s="32">
        <f t="shared" si="4"/>
        <v>0</v>
      </c>
      <c r="J39" s="32">
        <f t="shared" si="4"/>
        <v>428900</v>
      </c>
      <c r="K39" s="32">
        <f t="shared" si="4"/>
        <v>428900</v>
      </c>
      <c r="L39" s="32">
        <f t="shared" si="4"/>
        <v>428900</v>
      </c>
      <c r="M39" s="32">
        <f t="shared" si="4"/>
        <v>31024125</v>
      </c>
    </row>
    <row r="40" spans="1:13" ht="30.75" customHeight="1">
      <c r="A40" s="11" t="s">
        <v>44</v>
      </c>
      <c r="B40" s="10" t="s">
        <v>135</v>
      </c>
      <c r="C40" s="26">
        <v>27129547</v>
      </c>
      <c r="D40" s="26">
        <v>15734746</v>
      </c>
      <c r="E40" s="26">
        <v>3271195</v>
      </c>
      <c r="F40" s="26">
        <v>316200</v>
      </c>
      <c r="G40" s="24">
        <f>F40-J40</f>
        <v>20500</v>
      </c>
      <c r="H40" s="26"/>
      <c r="I40" s="26"/>
      <c r="J40" s="26">
        <v>295700</v>
      </c>
      <c r="K40" s="27">
        <v>295700</v>
      </c>
      <c r="L40" s="27">
        <v>295700</v>
      </c>
      <c r="M40" s="31">
        <f>C40+F40</f>
        <v>27445747</v>
      </c>
    </row>
    <row r="41" spans="1:13" ht="14.25" customHeight="1">
      <c r="A41" s="11" t="s">
        <v>45</v>
      </c>
      <c r="B41" s="38" t="s">
        <v>83</v>
      </c>
      <c r="C41" s="26">
        <v>1603471</v>
      </c>
      <c r="D41" s="26">
        <v>1008923</v>
      </c>
      <c r="E41" s="26">
        <v>112355</v>
      </c>
      <c r="F41" s="26"/>
      <c r="G41" s="24">
        <f aca="true" t="shared" si="5" ref="G41:G48">F41-J41</f>
        <v>0</v>
      </c>
      <c r="H41" s="26"/>
      <c r="I41" s="26"/>
      <c r="J41" s="26"/>
      <c r="K41" s="27"/>
      <c r="L41" s="27"/>
      <c r="M41" s="31">
        <f aca="true" t="shared" si="6" ref="M41:M48">C41+F41</f>
        <v>1603471</v>
      </c>
    </row>
    <row r="42" spans="1:13" ht="20.25" customHeight="1">
      <c r="A42" s="11" t="s">
        <v>46</v>
      </c>
      <c r="B42" s="10" t="s">
        <v>19</v>
      </c>
      <c r="C42" s="26">
        <v>362400</v>
      </c>
      <c r="D42" s="26">
        <v>222297</v>
      </c>
      <c r="E42" s="26"/>
      <c r="F42" s="26"/>
      <c r="G42" s="24">
        <f t="shared" si="5"/>
        <v>0</v>
      </c>
      <c r="H42" s="26"/>
      <c r="I42" s="26"/>
      <c r="J42" s="26"/>
      <c r="K42" s="27"/>
      <c r="L42" s="27"/>
      <c r="M42" s="31">
        <f t="shared" si="6"/>
        <v>362400</v>
      </c>
    </row>
    <row r="43" spans="1:13" ht="14.25" customHeight="1">
      <c r="A43" s="11" t="s">
        <v>47</v>
      </c>
      <c r="B43" s="10" t="s">
        <v>84</v>
      </c>
      <c r="C43" s="26">
        <v>335560</v>
      </c>
      <c r="D43" s="26">
        <v>224745</v>
      </c>
      <c r="E43" s="26"/>
      <c r="F43" s="26"/>
      <c r="G43" s="24">
        <f t="shared" si="5"/>
        <v>0</v>
      </c>
      <c r="H43" s="26"/>
      <c r="I43" s="26"/>
      <c r="J43" s="26"/>
      <c r="K43" s="27"/>
      <c r="L43" s="27"/>
      <c r="M43" s="31">
        <f t="shared" si="6"/>
        <v>335560</v>
      </c>
    </row>
    <row r="44" spans="1:13" ht="14.25" customHeight="1">
      <c r="A44" s="11" t="s">
        <v>48</v>
      </c>
      <c r="B44" s="10" t="s">
        <v>85</v>
      </c>
      <c r="C44" s="26">
        <v>353080</v>
      </c>
      <c r="D44" s="26">
        <v>169083</v>
      </c>
      <c r="E44" s="26">
        <v>57525</v>
      </c>
      <c r="F44" s="26"/>
      <c r="G44" s="24">
        <f t="shared" si="5"/>
        <v>0</v>
      </c>
      <c r="H44" s="26"/>
      <c r="I44" s="26"/>
      <c r="J44" s="26"/>
      <c r="K44" s="27"/>
      <c r="L44" s="27"/>
      <c r="M44" s="31">
        <f t="shared" si="6"/>
        <v>353080</v>
      </c>
    </row>
    <row r="45" spans="1:13" ht="14.25" customHeight="1">
      <c r="A45" s="22" t="s">
        <v>49</v>
      </c>
      <c r="B45" s="10" t="s">
        <v>22</v>
      </c>
      <c r="C45" s="24">
        <v>357722</v>
      </c>
      <c r="D45" s="24">
        <v>214910</v>
      </c>
      <c r="E45" s="24">
        <v>31665</v>
      </c>
      <c r="F45" s="24"/>
      <c r="G45" s="24">
        <f t="shared" si="5"/>
        <v>0</v>
      </c>
      <c r="H45" s="24"/>
      <c r="I45" s="24"/>
      <c r="J45" s="24"/>
      <c r="K45" s="24"/>
      <c r="L45" s="24"/>
      <c r="M45" s="31">
        <f t="shared" si="6"/>
        <v>357722</v>
      </c>
    </row>
    <row r="46" spans="1:13" ht="14.25" customHeight="1">
      <c r="A46" s="22" t="s">
        <v>158</v>
      </c>
      <c r="B46" s="10" t="s">
        <v>159</v>
      </c>
      <c r="C46" s="24"/>
      <c r="D46" s="24"/>
      <c r="E46" s="24"/>
      <c r="F46" s="24">
        <v>133200</v>
      </c>
      <c r="G46" s="24">
        <f t="shared" si="5"/>
        <v>0</v>
      </c>
      <c r="H46" s="24"/>
      <c r="I46" s="24"/>
      <c r="J46" s="24">
        <v>133200</v>
      </c>
      <c r="K46" s="24">
        <v>133200</v>
      </c>
      <c r="L46" s="24">
        <v>133200</v>
      </c>
      <c r="M46" s="31">
        <f t="shared" si="6"/>
        <v>133200</v>
      </c>
    </row>
    <row r="47" spans="1:13" ht="27" customHeight="1">
      <c r="A47" s="22" t="s">
        <v>50</v>
      </c>
      <c r="B47" s="10" t="s">
        <v>32</v>
      </c>
      <c r="C47" s="24">
        <v>34445</v>
      </c>
      <c r="D47" s="24"/>
      <c r="E47" s="24"/>
      <c r="F47" s="24"/>
      <c r="G47" s="24">
        <f t="shared" si="5"/>
        <v>0</v>
      </c>
      <c r="H47" s="24"/>
      <c r="I47" s="24"/>
      <c r="J47" s="24"/>
      <c r="K47" s="24"/>
      <c r="L47" s="24"/>
      <c r="M47" s="31">
        <f t="shared" si="6"/>
        <v>34445</v>
      </c>
    </row>
    <row r="48" spans="1:13" ht="28.5" customHeight="1">
      <c r="A48" s="22">
        <v>130107</v>
      </c>
      <c r="B48" s="10" t="s">
        <v>20</v>
      </c>
      <c r="C48" s="24">
        <v>398500</v>
      </c>
      <c r="D48" s="24">
        <v>271380</v>
      </c>
      <c r="E48" s="24"/>
      <c r="F48" s="24"/>
      <c r="G48" s="24">
        <f t="shared" si="5"/>
        <v>0</v>
      </c>
      <c r="H48" s="24"/>
      <c r="I48" s="24"/>
      <c r="J48" s="24"/>
      <c r="K48" s="24"/>
      <c r="L48" s="24"/>
      <c r="M48" s="31">
        <f t="shared" si="6"/>
        <v>398500</v>
      </c>
    </row>
    <row r="49" spans="1:13" ht="25.5" customHeight="1">
      <c r="A49" s="20" t="s">
        <v>144</v>
      </c>
      <c r="B49" s="21" t="s">
        <v>164</v>
      </c>
      <c r="C49" s="32">
        <f>SUM(C50:C82)</f>
        <v>49935642</v>
      </c>
      <c r="D49" s="32">
        <f aca="true" t="shared" si="7" ref="D49:L49">SUM(D51:D82)</f>
        <v>1714007</v>
      </c>
      <c r="E49" s="32">
        <f t="shared" si="7"/>
        <v>141305</v>
      </c>
      <c r="F49" s="32">
        <f t="shared" si="7"/>
        <v>486000</v>
      </c>
      <c r="G49" s="32">
        <f t="shared" si="7"/>
        <v>471810</v>
      </c>
      <c r="H49" s="32">
        <f t="shared" si="7"/>
        <v>102500</v>
      </c>
      <c r="I49" s="32">
        <f t="shared" si="7"/>
        <v>0</v>
      </c>
      <c r="J49" s="32">
        <f t="shared" si="7"/>
        <v>14190</v>
      </c>
      <c r="K49" s="32">
        <f t="shared" si="7"/>
        <v>10000</v>
      </c>
      <c r="L49" s="32">
        <f t="shared" si="7"/>
        <v>10000</v>
      </c>
      <c r="M49" s="32">
        <f>SUM(M50:M82)</f>
        <v>50421642</v>
      </c>
    </row>
    <row r="50" spans="1:13" ht="25.5" customHeight="1">
      <c r="A50" s="11" t="s">
        <v>24</v>
      </c>
      <c r="B50" s="10" t="s">
        <v>25</v>
      </c>
      <c r="C50" s="33">
        <v>1016000</v>
      </c>
      <c r="D50" s="33"/>
      <c r="E50" s="33"/>
      <c r="F50" s="33"/>
      <c r="G50" s="24">
        <f aca="true" t="shared" si="8" ref="G50:G82">F50-J50</f>
        <v>0</v>
      </c>
      <c r="H50" s="33"/>
      <c r="I50" s="33"/>
      <c r="J50" s="33"/>
      <c r="K50" s="34"/>
      <c r="L50" s="34"/>
      <c r="M50" s="24">
        <f aca="true" t="shared" si="9" ref="M50:M82">C50+F50</f>
        <v>1016000</v>
      </c>
    </row>
    <row r="51" spans="1:13" ht="53.25" customHeight="1">
      <c r="A51" s="11" t="s">
        <v>51</v>
      </c>
      <c r="B51" s="10" t="s">
        <v>94</v>
      </c>
      <c r="C51" s="26">
        <v>1606000</v>
      </c>
      <c r="D51" s="26"/>
      <c r="E51" s="26"/>
      <c r="F51" s="26"/>
      <c r="G51" s="24">
        <f t="shared" si="8"/>
        <v>0</v>
      </c>
      <c r="H51" s="26"/>
      <c r="I51" s="26"/>
      <c r="J51" s="26"/>
      <c r="K51" s="27"/>
      <c r="L51" s="27"/>
      <c r="M51" s="24">
        <f t="shared" si="9"/>
        <v>1606000</v>
      </c>
    </row>
    <row r="52" spans="1:13" ht="51">
      <c r="A52" s="11" t="s">
        <v>52</v>
      </c>
      <c r="B52" s="10" t="s">
        <v>95</v>
      </c>
      <c r="C52" s="26">
        <v>450000</v>
      </c>
      <c r="D52" s="26"/>
      <c r="E52" s="26"/>
      <c r="F52" s="26"/>
      <c r="G52" s="24">
        <f t="shared" si="8"/>
        <v>0</v>
      </c>
      <c r="H52" s="26"/>
      <c r="I52" s="26"/>
      <c r="J52" s="26"/>
      <c r="K52" s="27"/>
      <c r="L52" s="27"/>
      <c r="M52" s="24">
        <f t="shared" si="9"/>
        <v>450000</v>
      </c>
    </row>
    <row r="53" spans="1:13" ht="51.75" customHeight="1">
      <c r="A53" s="11" t="s">
        <v>53</v>
      </c>
      <c r="B53" s="10" t="s">
        <v>96</v>
      </c>
      <c r="C53" s="26">
        <v>20000</v>
      </c>
      <c r="D53" s="26"/>
      <c r="E53" s="26"/>
      <c r="F53" s="26">
        <v>10000</v>
      </c>
      <c r="G53" s="24">
        <f t="shared" si="8"/>
        <v>0</v>
      </c>
      <c r="H53" s="26"/>
      <c r="I53" s="26"/>
      <c r="J53" s="26">
        <v>10000</v>
      </c>
      <c r="K53" s="27">
        <v>10000</v>
      </c>
      <c r="L53" s="27">
        <v>10000</v>
      </c>
      <c r="M53" s="24">
        <f t="shared" si="9"/>
        <v>30000</v>
      </c>
    </row>
    <row r="54" spans="1:13" ht="28.5" customHeight="1">
      <c r="A54" s="11" t="s">
        <v>54</v>
      </c>
      <c r="B54" s="40" t="s">
        <v>117</v>
      </c>
      <c r="C54" s="26">
        <v>101000</v>
      </c>
      <c r="D54" s="26"/>
      <c r="E54" s="26"/>
      <c r="F54" s="26"/>
      <c r="G54" s="24">
        <f t="shared" si="8"/>
        <v>0</v>
      </c>
      <c r="H54" s="26"/>
      <c r="I54" s="26"/>
      <c r="J54" s="26"/>
      <c r="K54" s="27"/>
      <c r="L54" s="27"/>
      <c r="M54" s="24">
        <f t="shared" si="9"/>
        <v>101000</v>
      </c>
    </row>
    <row r="55" spans="1:13" ht="28.5" customHeight="1">
      <c r="A55" s="11" t="s">
        <v>55</v>
      </c>
      <c r="B55" s="41" t="s">
        <v>119</v>
      </c>
      <c r="C55" s="26">
        <v>3000</v>
      </c>
      <c r="D55" s="26"/>
      <c r="E55" s="26"/>
      <c r="F55" s="26"/>
      <c r="G55" s="24">
        <f t="shared" si="8"/>
        <v>0</v>
      </c>
      <c r="H55" s="26"/>
      <c r="I55" s="26"/>
      <c r="J55" s="26"/>
      <c r="K55" s="27"/>
      <c r="L55" s="27"/>
      <c r="M55" s="24">
        <f t="shared" si="9"/>
        <v>3000</v>
      </c>
    </row>
    <row r="56" spans="1:13" ht="51">
      <c r="A56" s="11" t="s">
        <v>56</v>
      </c>
      <c r="B56" s="12" t="s">
        <v>99</v>
      </c>
      <c r="C56" s="26">
        <v>587000</v>
      </c>
      <c r="D56" s="26"/>
      <c r="E56" s="26"/>
      <c r="F56" s="26"/>
      <c r="G56" s="24">
        <f t="shared" si="8"/>
        <v>0</v>
      </c>
      <c r="H56" s="26"/>
      <c r="I56" s="26"/>
      <c r="J56" s="26"/>
      <c r="K56" s="27"/>
      <c r="L56" s="27"/>
      <c r="M56" s="24">
        <f t="shared" si="9"/>
        <v>587000</v>
      </c>
    </row>
    <row r="57" spans="1:13" ht="51">
      <c r="A57" s="11" t="s">
        <v>57</v>
      </c>
      <c r="B57" s="12" t="s">
        <v>100</v>
      </c>
      <c r="C57" s="26">
        <v>680000</v>
      </c>
      <c r="D57" s="26"/>
      <c r="E57" s="26"/>
      <c r="F57" s="26"/>
      <c r="G57" s="24">
        <f t="shared" si="8"/>
        <v>0</v>
      </c>
      <c r="H57" s="26"/>
      <c r="I57" s="26"/>
      <c r="J57" s="26"/>
      <c r="K57" s="27"/>
      <c r="L57" s="27"/>
      <c r="M57" s="24">
        <f t="shared" si="9"/>
        <v>680000</v>
      </c>
    </row>
    <row r="58" spans="1:13" ht="57" customHeight="1">
      <c r="A58" s="11" t="s">
        <v>58</v>
      </c>
      <c r="B58" s="12" t="s">
        <v>101</v>
      </c>
      <c r="C58" s="26">
        <v>28000</v>
      </c>
      <c r="D58" s="26"/>
      <c r="E58" s="26"/>
      <c r="F58" s="26"/>
      <c r="G58" s="24">
        <f t="shared" si="8"/>
        <v>0</v>
      </c>
      <c r="H58" s="26"/>
      <c r="I58" s="26"/>
      <c r="J58" s="26"/>
      <c r="K58" s="27"/>
      <c r="L58" s="27"/>
      <c r="M58" s="24">
        <f t="shared" si="9"/>
        <v>28000</v>
      </c>
    </row>
    <row r="59" spans="1:13" ht="105.75" customHeight="1">
      <c r="A59" s="11" t="s">
        <v>59</v>
      </c>
      <c r="B59" s="12" t="s">
        <v>103</v>
      </c>
      <c r="C59" s="26">
        <v>157000</v>
      </c>
      <c r="D59" s="26"/>
      <c r="E59" s="26"/>
      <c r="F59" s="26"/>
      <c r="G59" s="24">
        <f t="shared" si="8"/>
        <v>0</v>
      </c>
      <c r="H59" s="26"/>
      <c r="I59" s="26"/>
      <c r="J59" s="26"/>
      <c r="K59" s="27"/>
      <c r="L59" s="27"/>
      <c r="M59" s="24">
        <f t="shared" si="9"/>
        <v>157000</v>
      </c>
    </row>
    <row r="60" spans="1:13" ht="90" customHeight="1">
      <c r="A60" s="11" t="s">
        <v>60</v>
      </c>
      <c r="B60" s="12" t="s">
        <v>104</v>
      </c>
      <c r="C60" s="26">
        <v>150000</v>
      </c>
      <c r="D60" s="26"/>
      <c r="E60" s="26"/>
      <c r="F60" s="26"/>
      <c r="G60" s="24">
        <f t="shared" si="8"/>
        <v>0</v>
      </c>
      <c r="H60" s="26"/>
      <c r="I60" s="26"/>
      <c r="J60" s="26"/>
      <c r="K60" s="27"/>
      <c r="L60" s="27"/>
      <c r="M60" s="24">
        <f t="shared" si="9"/>
        <v>150000</v>
      </c>
    </row>
    <row r="61" spans="1:13" ht="30" customHeight="1">
      <c r="A61" s="11" t="s">
        <v>61</v>
      </c>
      <c r="B61" s="12" t="s">
        <v>17</v>
      </c>
      <c r="C61" s="26">
        <v>369800</v>
      </c>
      <c r="D61" s="26"/>
      <c r="E61" s="26"/>
      <c r="F61" s="26"/>
      <c r="G61" s="24">
        <f t="shared" si="8"/>
        <v>0</v>
      </c>
      <c r="H61" s="26"/>
      <c r="I61" s="26"/>
      <c r="J61" s="26"/>
      <c r="K61" s="27"/>
      <c r="L61" s="27"/>
      <c r="M61" s="24">
        <f t="shared" si="9"/>
        <v>369800</v>
      </c>
    </row>
    <row r="62" spans="1:13" ht="30" customHeight="1">
      <c r="A62" s="11" t="s">
        <v>62</v>
      </c>
      <c r="B62" s="12" t="s">
        <v>21</v>
      </c>
      <c r="C62" s="26">
        <v>180000</v>
      </c>
      <c r="D62" s="26"/>
      <c r="E62" s="26"/>
      <c r="F62" s="26"/>
      <c r="G62" s="24">
        <f t="shared" si="8"/>
        <v>0</v>
      </c>
      <c r="H62" s="26"/>
      <c r="I62" s="26"/>
      <c r="J62" s="26"/>
      <c r="K62" s="27"/>
      <c r="L62" s="27"/>
      <c r="M62" s="24">
        <f t="shared" si="9"/>
        <v>180000</v>
      </c>
    </row>
    <row r="63" spans="1:13" ht="30" customHeight="1">
      <c r="A63" s="54" t="s">
        <v>120</v>
      </c>
      <c r="B63" s="48" t="s">
        <v>121</v>
      </c>
      <c r="C63" s="26">
        <v>169000</v>
      </c>
      <c r="D63" s="26"/>
      <c r="E63" s="26"/>
      <c r="F63" s="26"/>
      <c r="G63" s="24">
        <f t="shared" si="8"/>
        <v>0</v>
      </c>
      <c r="H63" s="26"/>
      <c r="I63" s="26"/>
      <c r="J63" s="26"/>
      <c r="K63" s="27"/>
      <c r="L63" s="27"/>
      <c r="M63" s="24">
        <f t="shared" si="9"/>
        <v>169000</v>
      </c>
    </row>
    <row r="64" spans="1:13" ht="30" customHeight="1">
      <c r="A64" s="54" t="s">
        <v>122</v>
      </c>
      <c r="B64" s="48" t="s">
        <v>123</v>
      </c>
      <c r="C64" s="26">
        <v>139000</v>
      </c>
      <c r="D64" s="26"/>
      <c r="E64" s="26"/>
      <c r="F64" s="26"/>
      <c r="G64" s="24">
        <f t="shared" si="8"/>
        <v>0</v>
      </c>
      <c r="H64" s="26"/>
      <c r="I64" s="26"/>
      <c r="J64" s="26"/>
      <c r="K64" s="27"/>
      <c r="L64" s="27"/>
      <c r="M64" s="24">
        <f t="shared" si="9"/>
        <v>139000</v>
      </c>
    </row>
    <row r="65" spans="1:13" ht="15">
      <c r="A65" s="11" t="s">
        <v>63</v>
      </c>
      <c r="B65" s="12" t="s">
        <v>13</v>
      </c>
      <c r="C65" s="26">
        <v>300500</v>
      </c>
      <c r="D65" s="26"/>
      <c r="E65" s="26"/>
      <c r="F65" s="26"/>
      <c r="G65" s="24">
        <f t="shared" si="8"/>
        <v>0</v>
      </c>
      <c r="H65" s="26"/>
      <c r="I65" s="26"/>
      <c r="J65" s="26"/>
      <c r="K65" s="27"/>
      <c r="L65" s="27"/>
      <c r="M65" s="24">
        <f t="shared" si="9"/>
        <v>300500</v>
      </c>
    </row>
    <row r="66" spans="1:13" ht="15">
      <c r="A66" s="11" t="s">
        <v>64</v>
      </c>
      <c r="B66" s="12" t="s">
        <v>86</v>
      </c>
      <c r="C66" s="26">
        <v>5005000</v>
      </c>
      <c r="D66" s="26"/>
      <c r="E66" s="26"/>
      <c r="F66" s="26"/>
      <c r="G66" s="24">
        <f t="shared" si="8"/>
        <v>0</v>
      </c>
      <c r="H66" s="26"/>
      <c r="I66" s="26"/>
      <c r="J66" s="26"/>
      <c r="K66" s="27"/>
      <c r="L66" s="27"/>
      <c r="M66" s="24">
        <f t="shared" si="9"/>
        <v>5005000</v>
      </c>
    </row>
    <row r="67" spans="1:13" ht="15">
      <c r="A67" s="22" t="s">
        <v>65</v>
      </c>
      <c r="B67" s="12" t="s">
        <v>14</v>
      </c>
      <c r="C67" s="24">
        <v>13165200</v>
      </c>
      <c r="D67" s="24"/>
      <c r="E67" s="24"/>
      <c r="F67" s="24"/>
      <c r="G67" s="24">
        <f t="shared" si="8"/>
        <v>0</v>
      </c>
      <c r="H67" s="24"/>
      <c r="I67" s="24"/>
      <c r="J67" s="24"/>
      <c r="K67" s="24"/>
      <c r="L67" s="24"/>
      <c r="M67" s="24">
        <f t="shared" si="9"/>
        <v>13165200</v>
      </c>
    </row>
    <row r="68" spans="1:13" ht="15">
      <c r="A68" s="11" t="s">
        <v>66</v>
      </c>
      <c r="B68" s="12" t="s">
        <v>115</v>
      </c>
      <c r="C68" s="26">
        <v>2224800</v>
      </c>
      <c r="D68" s="26"/>
      <c r="E68" s="26"/>
      <c r="F68" s="26"/>
      <c r="G68" s="24">
        <f t="shared" si="8"/>
        <v>0</v>
      </c>
      <c r="H68" s="26"/>
      <c r="I68" s="26"/>
      <c r="J68" s="26"/>
      <c r="K68" s="27"/>
      <c r="L68" s="27"/>
      <c r="M68" s="24">
        <f t="shared" si="9"/>
        <v>2224800</v>
      </c>
    </row>
    <row r="69" spans="1:13" ht="15">
      <c r="A69" s="11" t="s">
        <v>67</v>
      </c>
      <c r="B69" s="12" t="s">
        <v>15</v>
      </c>
      <c r="C69" s="26">
        <v>3004500</v>
      </c>
      <c r="D69" s="26"/>
      <c r="E69" s="26"/>
      <c r="F69" s="26"/>
      <c r="G69" s="24">
        <f t="shared" si="8"/>
        <v>0</v>
      </c>
      <c r="H69" s="26"/>
      <c r="I69" s="26"/>
      <c r="J69" s="26"/>
      <c r="K69" s="27"/>
      <c r="L69" s="27"/>
      <c r="M69" s="24">
        <f t="shared" si="9"/>
        <v>3004500</v>
      </c>
    </row>
    <row r="70" spans="1:13" ht="15">
      <c r="A70" s="11" t="s">
        <v>68</v>
      </c>
      <c r="B70" s="12" t="s">
        <v>16</v>
      </c>
      <c r="C70" s="26">
        <v>961000</v>
      </c>
      <c r="D70" s="26"/>
      <c r="E70" s="26"/>
      <c r="F70" s="26"/>
      <c r="G70" s="24">
        <f t="shared" si="8"/>
        <v>0</v>
      </c>
      <c r="H70" s="26"/>
      <c r="I70" s="26"/>
      <c r="J70" s="26"/>
      <c r="K70" s="27"/>
      <c r="L70" s="27"/>
      <c r="M70" s="24">
        <f t="shared" si="9"/>
        <v>961000</v>
      </c>
    </row>
    <row r="71" spans="1:13" ht="15">
      <c r="A71" s="11" t="s">
        <v>108</v>
      </c>
      <c r="B71" s="12" t="s">
        <v>109</v>
      </c>
      <c r="C71" s="26">
        <v>93000</v>
      </c>
      <c r="D71" s="26"/>
      <c r="E71" s="26"/>
      <c r="F71" s="26"/>
      <c r="G71" s="24"/>
      <c r="H71" s="26"/>
      <c r="I71" s="26"/>
      <c r="J71" s="26"/>
      <c r="K71" s="27"/>
      <c r="L71" s="27"/>
      <c r="M71" s="24">
        <f t="shared" si="9"/>
        <v>93000</v>
      </c>
    </row>
    <row r="72" spans="1:13" ht="26.25" customHeight="1">
      <c r="A72" s="11" t="s">
        <v>69</v>
      </c>
      <c r="B72" s="12" t="s">
        <v>116</v>
      </c>
      <c r="C72" s="26">
        <v>7929000</v>
      </c>
      <c r="D72" s="26"/>
      <c r="E72" s="26"/>
      <c r="F72" s="26"/>
      <c r="G72" s="24">
        <f t="shared" si="8"/>
        <v>0</v>
      </c>
      <c r="H72" s="26"/>
      <c r="I72" s="26"/>
      <c r="J72" s="26"/>
      <c r="K72" s="27"/>
      <c r="L72" s="27"/>
      <c r="M72" s="24">
        <f t="shared" si="9"/>
        <v>7929000</v>
      </c>
    </row>
    <row r="73" spans="1:13" ht="25.5">
      <c r="A73" s="11" t="s">
        <v>70</v>
      </c>
      <c r="B73" s="12" t="s">
        <v>105</v>
      </c>
      <c r="C73" s="26">
        <v>2976800</v>
      </c>
      <c r="D73" s="26"/>
      <c r="E73" s="26"/>
      <c r="F73" s="26"/>
      <c r="G73" s="24">
        <f t="shared" si="8"/>
        <v>0</v>
      </c>
      <c r="H73" s="26"/>
      <c r="I73" s="26"/>
      <c r="J73" s="26"/>
      <c r="K73" s="27"/>
      <c r="L73" s="27"/>
      <c r="M73" s="24">
        <f t="shared" si="9"/>
        <v>2976800</v>
      </c>
    </row>
    <row r="74" spans="1:13" ht="25.5">
      <c r="A74" s="11" t="s">
        <v>110</v>
      </c>
      <c r="B74" s="12" t="s">
        <v>107</v>
      </c>
      <c r="C74" s="26">
        <v>901000</v>
      </c>
      <c r="D74" s="26"/>
      <c r="E74" s="26"/>
      <c r="F74" s="26"/>
      <c r="G74" s="24">
        <f t="shared" si="8"/>
        <v>0</v>
      </c>
      <c r="H74" s="26"/>
      <c r="I74" s="26"/>
      <c r="J74" s="26"/>
      <c r="K74" s="27"/>
      <c r="L74" s="27"/>
      <c r="M74" s="24">
        <f t="shared" si="9"/>
        <v>901000</v>
      </c>
    </row>
    <row r="75" spans="1:13" ht="38.25">
      <c r="A75" s="11" t="s">
        <v>136</v>
      </c>
      <c r="B75" s="12" t="s">
        <v>137</v>
      </c>
      <c r="C75" s="26">
        <v>4000</v>
      </c>
      <c r="D75" s="26"/>
      <c r="E75" s="26"/>
      <c r="F75" s="26"/>
      <c r="G75" s="24">
        <f t="shared" si="8"/>
        <v>0</v>
      </c>
      <c r="H75" s="26"/>
      <c r="I75" s="26"/>
      <c r="J75" s="26"/>
      <c r="K75" s="27"/>
      <c r="L75" s="27"/>
      <c r="M75" s="24">
        <f t="shared" si="9"/>
        <v>4000</v>
      </c>
    </row>
    <row r="76" spans="1:13" ht="15">
      <c r="A76" s="11" t="s">
        <v>102</v>
      </c>
      <c r="B76" s="10" t="s">
        <v>118</v>
      </c>
      <c r="C76" s="26">
        <v>22400</v>
      </c>
      <c r="D76" s="26"/>
      <c r="E76" s="26"/>
      <c r="F76" s="26"/>
      <c r="G76" s="24">
        <f t="shared" si="8"/>
        <v>0</v>
      </c>
      <c r="H76" s="26"/>
      <c r="I76" s="26"/>
      <c r="J76" s="26"/>
      <c r="K76" s="27"/>
      <c r="L76" s="27"/>
      <c r="M76" s="24">
        <f t="shared" si="9"/>
        <v>22400</v>
      </c>
    </row>
    <row r="77" spans="1:13" ht="15">
      <c r="A77" s="11" t="s">
        <v>71</v>
      </c>
      <c r="B77" s="10" t="s">
        <v>87</v>
      </c>
      <c r="C77" s="26">
        <v>2544642</v>
      </c>
      <c r="D77" s="26">
        <v>1714007</v>
      </c>
      <c r="E77" s="26">
        <v>141305</v>
      </c>
      <c r="F77" s="26">
        <v>476000</v>
      </c>
      <c r="G77" s="24">
        <f t="shared" si="8"/>
        <v>471810</v>
      </c>
      <c r="H77" s="26">
        <v>102500</v>
      </c>
      <c r="I77" s="26"/>
      <c r="J77" s="26">
        <v>4190</v>
      </c>
      <c r="K77" s="27"/>
      <c r="L77" s="27"/>
      <c r="M77" s="24">
        <f t="shared" si="9"/>
        <v>3020642</v>
      </c>
    </row>
    <row r="78" spans="1:13" ht="38.25">
      <c r="A78" s="11" t="s">
        <v>140</v>
      </c>
      <c r="B78" s="55" t="s">
        <v>139</v>
      </c>
      <c r="C78" s="26">
        <v>121700</v>
      </c>
      <c r="D78" s="26"/>
      <c r="E78" s="26"/>
      <c r="F78" s="26"/>
      <c r="G78" s="24"/>
      <c r="H78" s="26"/>
      <c r="I78" s="26"/>
      <c r="J78" s="26"/>
      <c r="K78" s="27"/>
      <c r="L78" s="27"/>
      <c r="M78" s="24">
        <f t="shared" si="9"/>
        <v>121700</v>
      </c>
    </row>
    <row r="79" spans="1:13" ht="49.5" customHeight="1">
      <c r="A79" s="11" t="s">
        <v>72</v>
      </c>
      <c r="B79" s="39" t="s">
        <v>88</v>
      </c>
      <c r="C79" s="26">
        <v>20000</v>
      </c>
      <c r="D79" s="26"/>
      <c r="E79" s="26"/>
      <c r="F79" s="26"/>
      <c r="G79" s="24">
        <f t="shared" si="8"/>
        <v>0</v>
      </c>
      <c r="H79" s="26"/>
      <c r="I79" s="26"/>
      <c r="J79" s="26"/>
      <c r="K79" s="27"/>
      <c r="L79" s="27"/>
      <c r="M79" s="24">
        <f t="shared" si="9"/>
        <v>20000</v>
      </c>
    </row>
    <row r="80" spans="1:13" ht="25.5" customHeight="1">
      <c r="A80" s="22" t="s">
        <v>73</v>
      </c>
      <c r="B80" s="10" t="s">
        <v>8</v>
      </c>
      <c r="C80" s="24">
        <v>26000</v>
      </c>
      <c r="D80" s="24"/>
      <c r="E80" s="24"/>
      <c r="F80" s="24"/>
      <c r="G80" s="24">
        <f t="shared" si="8"/>
        <v>0</v>
      </c>
      <c r="H80" s="24"/>
      <c r="I80" s="24"/>
      <c r="J80" s="24"/>
      <c r="K80" s="24"/>
      <c r="L80" s="24"/>
      <c r="M80" s="24">
        <f t="shared" si="9"/>
        <v>26000</v>
      </c>
    </row>
    <row r="81" spans="1:13" ht="15">
      <c r="A81" s="11" t="s">
        <v>74</v>
      </c>
      <c r="B81" s="10" t="s">
        <v>9</v>
      </c>
      <c r="C81" s="26">
        <v>4576000</v>
      </c>
      <c r="D81" s="26"/>
      <c r="E81" s="26"/>
      <c r="F81" s="26"/>
      <c r="G81" s="24">
        <f t="shared" si="8"/>
        <v>0</v>
      </c>
      <c r="H81" s="26"/>
      <c r="I81" s="26"/>
      <c r="J81" s="26"/>
      <c r="K81" s="27"/>
      <c r="L81" s="27"/>
      <c r="M81" s="24">
        <f t="shared" si="9"/>
        <v>4576000</v>
      </c>
    </row>
    <row r="82" spans="1:13" ht="25.5">
      <c r="A82" s="11">
        <v>170102</v>
      </c>
      <c r="B82" s="10" t="s">
        <v>89</v>
      </c>
      <c r="C82" s="26">
        <v>404300</v>
      </c>
      <c r="D82" s="26"/>
      <c r="E82" s="26"/>
      <c r="F82" s="26"/>
      <c r="G82" s="24">
        <f t="shared" si="8"/>
        <v>0</v>
      </c>
      <c r="H82" s="26"/>
      <c r="I82" s="26"/>
      <c r="J82" s="26"/>
      <c r="K82" s="27"/>
      <c r="L82" s="27"/>
      <c r="M82" s="24">
        <f t="shared" si="9"/>
        <v>404300</v>
      </c>
    </row>
    <row r="83" spans="1:13" ht="14.25">
      <c r="A83" s="20" t="s">
        <v>146</v>
      </c>
      <c r="B83" s="21" t="s">
        <v>165</v>
      </c>
      <c r="C83" s="32">
        <f aca="true" t="shared" si="10" ref="C83:M83">SUM(C84:C89)</f>
        <v>3716660</v>
      </c>
      <c r="D83" s="32">
        <f t="shared" si="10"/>
        <v>2397785</v>
      </c>
      <c r="E83" s="32">
        <f t="shared" si="10"/>
        <v>376940</v>
      </c>
      <c r="F83" s="32">
        <f t="shared" si="10"/>
        <v>123000</v>
      </c>
      <c r="G83" s="32">
        <f t="shared" si="10"/>
        <v>91000</v>
      </c>
      <c r="H83" s="32">
        <f t="shared" si="10"/>
        <v>2350</v>
      </c>
      <c r="I83" s="32">
        <f t="shared" si="10"/>
        <v>1100</v>
      </c>
      <c r="J83" s="32">
        <f t="shared" si="10"/>
        <v>32000</v>
      </c>
      <c r="K83" s="32">
        <f t="shared" si="10"/>
        <v>22000</v>
      </c>
      <c r="L83" s="32">
        <f t="shared" si="10"/>
        <v>22000</v>
      </c>
      <c r="M83" s="32">
        <f t="shared" si="10"/>
        <v>3839660</v>
      </c>
    </row>
    <row r="84" spans="1:13" ht="25.5">
      <c r="A84" s="11">
        <v>110103</v>
      </c>
      <c r="B84" s="38" t="s">
        <v>90</v>
      </c>
      <c r="C84" s="26">
        <v>23400</v>
      </c>
      <c r="D84" s="26">
        <v>5000</v>
      </c>
      <c r="E84" s="26"/>
      <c r="F84" s="26"/>
      <c r="G84" s="24">
        <f aca="true" t="shared" si="11" ref="G84:G89">F84-J84</f>
        <v>0</v>
      </c>
      <c r="H84" s="26"/>
      <c r="I84" s="26"/>
      <c r="J84" s="26"/>
      <c r="K84" s="27"/>
      <c r="L84" s="27"/>
      <c r="M84" s="24">
        <f aca="true" t="shared" si="12" ref="M84:M91">C84+F84</f>
        <v>23400</v>
      </c>
    </row>
    <row r="85" spans="1:13" ht="15">
      <c r="A85" s="11">
        <v>110201</v>
      </c>
      <c r="B85" s="10" t="s">
        <v>10</v>
      </c>
      <c r="C85" s="26">
        <v>1383220</v>
      </c>
      <c r="D85" s="26">
        <v>942457</v>
      </c>
      <c r="E85" s="26">
        <v>75730</v>
      </c>
      <c r="F85" s="26">
        <v>34000</v>
      </c>
      <c r="G85" s="24">
        <f t="shared" si="11"/>
        <v>12000</v>
      </c>
      <c r="H85" s="26"/>
      <c r="I85" s="26">
        <v>200</v>
      </c>
      <c r="J85" s="26">
        <v>22000</v>
      </c>
      <c r="K85" s="27">
        <v>22000</v>
      </c>
      <c r="L85" s="27">
        <v>22000</v>
      </c>
      <c r="M85" s="24">
        <f t="shared" si="12"/>
        <v>1417220</v>
      </c>
    </row>
    <row r="86" spans="1:13" ht="15">
      <c r="A86" s="11">
        <v>110202</v>
      </c>
      <c r="B86" s="10" t="s">
        <v>23</v>
      </c>
      <c r="C86" s="26">
        <v>184825</v>
      </c>
      <c r="D86" s="26">
        <v>116096</v>
      </c>
      <c r="E86" s="26">
        <v>22045</v>
      </c>
      <c r="F86" s="26">
        <v>2000</v>
      </c>
      <c r="G86" s="24">
        <f t="shared" si="11"/>
        <v>2000</v>
      </c>
      <c r="H86" s="26"/>
      <c r="I86" s="26">
        <v>100</v>
      </c>
      <c r="J86" s="26"/>
      <c r="K86" s="27"/>
      <c r="L86" s="27"/>
      <c r="M86" s="24">
        <f t="shared" si="12"/>
        <v>186825</v>
      </c>
    </row>
    <row r="87" spans="1:13" ht="15">
      <c r="A87" s="11">
        <v>110204</v>
      </c>
      <c r="B87" s="10" t="s">
        <v>91</v>
      </c>
      <c r="C87" s="26">
        <v>645185</v>
      </c>
      <c r="D87" s="26">
        <v>366459</v>
      </c>
      <c r="E87" s="26">
        <v>135515</v>
      </c>
      <c r="F87" s="26">
        <v>52000</v>
      </c>
      <c r="G87" s="24">
        <f t="shared" si="11"/>
        <v>45500</v>
      </c>
      <c r="H87" s="26">
        <v>2350</v>
      </c>
      <c r="I87" s="26">
        <v>300</v>
      </c>
      <c r="J87" s="26">
        <v>6500</v>
      </c>
      <c r="K87" s="27"/>
      <c r="L87" s="27"/>
      <c r="M87" s="24">
        <f t="shared" si="12"/>
        <v>697185</v>
      </c>
    </row>
    <row r="88" spans="1:13" ht="15">
      <c r="A88" s="11">
        <v>110205</v>
      </c>
      <c r="B88" s="10" t="s">
        <v>92</v>
      </c>
      <c r="C88" s="26">
        <v>1345060</v>
      </c>
      <c r="D88" s="26">
        <v>876234</v>
      </c>
      <c r="E88" s="26">
        <v>143650</v>
      </c>
      <c r="F88" s="26">
        <v>35000</v>
      </c>
      <c r="G88" s="24">
        <f t="shared" si="11"/>
        <v>31500</v>
      </c>
      <c r="H88" s="26"/>
      <c r="I88" s="26">
        <v>500</v>
      </c>
      <c r="J88" s="26">
        <v>3500</v>
      </c>
      <c r="K88" s="27"/>
      <c r="L88" s="27"/>
      <c r="M88" s="24">
        <f t="shared" si="12"/>
        <v>1380060</v>
      </c>
    </row>
    <row r="89" spans="1:13" ht="14.25" customHeight="1">
      <c r="A89" s="11">
        <v>110502</v>
      </c>
      <c r="B89" s="10" t="s">
        <v>93</v>
      </c>
      <c r="C89" s="26">
        <v>134970</v>
      </c>
      <c r="D89" s="26">
        <v>91539</v>
      </c>
      <c r="E89" s="26"/>
      <c r="F89" s="26"/>
      <c r="G89" s="24">
        <f t="shared" si="11"/>
        <v>0</v>
      </c>
      <c r="H89" s="26"/>
      <c r="I89" s="26"/>
      <c r="J89" s="26"/>
      <c r="K89" s="27"/>
      <c r="L89" s="27"/>
      <c r="M89" s="24">
        <f t="shared" si="12"/>
        <v>134970</v>
      </c>
    </row>
    <row r="90" spans="1:13" ht="14.25" customHeight="1">
      <c r="A90" s="20" t="s">
        <v>161</v>
      </c>
      <c r="B90" s="21" t="s">
        <v>166</v>
      </c>
      <c r="C90" s="32">
        <f>C91</f>
        <v>50966</v>
      </c>
      <c r="D90" s="32"/>
      <c r="E90" s="32"/>
      <c r="F90" s="32"/>
      <c r="G90" s="23"/>
      <c r="H90" s="32"/>
      <c r="I90" s="32"/>
      <c r="J90" s="32"/>
      <c r="K90" s="79"/>
      <c r="L90" s="79"/>
      <c r="M90" s="32">
        <f>M91</f>
        <v>50966</v>
      </c>
    </row>
    <row r="91" spans="1:13" ht="32.25" customHeight="1">
      <c r="A91" s="11" t="s">
        <v>168</v>
      </c>
      <c r="B91" s="10" t="s">
        <v>169</v>
      </c>
      <c r="C91" s="26">
        <v>50966</v>
      </c>
      <c r="D91" s="26"/>
      <c r="E91" s="26"/>
      <c r="F91" s="26"/>
      <c r="G91" s="24"/>
      <c r="H91" s="26"/>
      <c r="I91" s="26"/>
      <c r="J91" s="26"/>
      <c r="K91" s="27"/>
      <c r="L91" s="27"/>
      <c r="M91" s="24">
        <f t="shared" si="12"/>
        <v>50966</v>
      </c>
    </row>
    <row r="92" spans="1:13" ht="14.25" customHeight="1">
      <c r="A92" s="20" t="s">
        <v>142</v>
      </c>
      <c r="B92" s="21" t="s">
        <v>167</v>
      </c>
      <c r="C92" s="32">
        <f>SUM(C93:C96)</f>
        <v>3753374</v>
      </c>
      <c r="D92" s="32">
        <f aca="true" t="shared" si="13" ref="D92:I92">SUM(D93:D93)</f>
        <v>0</v>
      </c>
      <c r="E92" s="32">
        <f t="shared" si="13"/>
        <v>0</v>
      </c>
      <c r="F92" s="32">
        <f>SUM(F93:F96)</f>
        <v>608300</v>
      </c>
      <c r="G92" s="57">
        <f>F92-J92</f>
        <v>194700</v>
      </c>
      <c r="H92" s="32">
        <f t="shared" si="13"/>
        <v>0</v>
      </c>
      <c r="I92" s="32">
        <f t="shared" si="13"/>
        <v>0</v>
      </c>
      <c r="J92" s="32">
        <f>SUM(J93:J96)</f>
        <v>413600</v>
      </c>
      <c r="K92" s="32"/>
      <c r="L92" s="32">
        <f>SUM(L93:L96)</f>
        <v>0</v>
      </c>
      <c r="M92" s="32">
        <f>SUM(M93:M96)</f>
        <v>4361674</v>
      </c>
    </row>
    <row r="93" spans="1:13" ht="26.25" customHeight="1">
      <c r="A93" s="11">
        <v>250311</v>
      </c>
      <c r="B93" s="46" t="s">
        <v>11</v>
      </c>
      <c r="C93" s="47">
        <v>3625655</v>
      </c>
      <c r="D93" s="35"/>
      <c r="E93" s="35"/>
      <c r="F93" s="35"/>
      <c r="G93" s="24">
        <f>F93-J93</f>
        <v>0</v>
      </c>
      <c r="H93" s="35"/>
      <c r="I93" s="35"/>
      <c r="J93" s="35"/>
      <c r="K93" s="36"/>
      <c r="L93" s="36"/>
      <c r="M93" s="31">
        <f>C93+F93</f>
        <v>3625655</v>
      </c>
    </row>
    <row r="94" spans="1:13" ht="26.25" customHeight="1">
      <c r="A94" s="11" t="s">
        <v>124</v>
      </c>
      <c r="B94" s="46" t="s">
        <v>149</v>
      </c>
      <c r="C94" s="47">
        <v>48719</v>
      </c>
      <c r="D94" s="35"/>
      <c r="E94" s="35"/>
      <c r="F94" s="35"/>
      <c r="G94" s="24">
        <f>F94-J94</f>
        <v>0</v>
      </c>
      <c r="H94" s="35"/>
      <c r="I94" s="35"/>
      <c r="J94" s="35"/>
      <c r="K94" s="36"/>
      <c r="L94" s="36"/>
      <c r="M94" s="31">
        <f>C94+F94</f>
        <v>48719</v>
      </c>
    </row>
    <row r="95" spans="1:13" ht="27.75" customHeight="1">
      <c r="A95" s="11" t="s">
        <v>138</v>
      </c>
      <c r="B95" s="46" t="s">
        <v>150</v>
      </c>
      <c r="C95" s="47">
        <v>79000</v>
      </c>
      <c r="D95" s="35"/>
      <c r="E95" s="35"/>
      <c r="F95" s="29"/>
      <c r="G95" s="24">
        <f>F95-J95</f>
        <v>0</v>
      </c>
      <c r="H95" s="35"/>
      <c r="I95" s="35"/>
      <c r="J95" s="29"/>
      <c r="K95" s="30"/>
      <c r="L95" s="36"/>
      <c r="M95" s="31">
        <f>C95+F95</f>
        <v>79000</v>
      </c>
    </row>
    <row r="96" spans="1:13" ht="39.75" customHeight="1">
      <c r="A96" s="11" t="s">
        <v>147</v>
      </c>
      <c r="B96" s="46" t="s">
        <v>148</v>
      </c>
      <c r="C96" s="47"/>
      <c r="D96" s="35"/>
      <c r="E96" s="35"/>
      <c r="F96" s="29">
        <v>608300</v>
      </c>
      <c r="G96" s="24">
        <f>F96-J96</f>
        <v>194700</v>
      </c>
      <c r="H96" s="35"/>
      <c r="I96" s="35"/>
      <c r="J96" s="29">
        <v>413600</v>
      </c>
      <c r="K96" s="30"/>
      <c r="L96" s="36"/>
      <c r="M96" s="31">
        <f>C96+F96</f>
        <v>608300</v>
      </c>
    </row>
    <row r="97" spans="1:13" s="8" customFormat="1" ht="15.75">
      <c r="A97" s="43">
        <v>900201</v>
      </c>
      <c r="B97" s="44" t="s">
        <v>12</v>
      </c>
      <c r="C97" s="45">
        <f>SUM(C13+C16+C39+C49+C83+C90+C92)</f>
        <v>106828303</v>
      </c>
      <c r="D97" s="45">
        <f aca="true" t="shared" si="14" ref="C97:M97">SUM(D13+D16+D39+D49+D83+D92)</f>
        <v>32425186</v>
      </c>
      <c r="E97" s="45">
        <f t="shared" si="14"/>
        <v>6621400</v>
      </c>
      <c r="F97" s="45">
        <f t="shared" si="14"/>
        <v>6719906</v>
      </c>
      <c r="G97" s="45">
        <f t="shared" si="14"/>
        <v>1301610</v>
      </c>
      <c r="H97" s="45">
        <f t="shared" si="14"/>
        <v>364850</v>
      </c>
      <c r="I97" s="45">
        <f t="shared" si="14"/>
        <v>13600</v>
      </c>
      <c r="J97" s="45">
        <f t="shared" si="14"/>
        <v>5418296</v>
      </c>
      <c r="K97" s="45">
        <f t="shared" si="14"/>
        <v>4970506</v>
      </c>
      <c r="L97" s="45">
        <f t="shared" si="14"/>
        <v>4970506</v>
      </c>
      <c r="M97" s="45">
        <f>SUM(M13+M16+M39+M49+M83+M90+M92)</f>
        <v>113548209</v>
      </c>
    </row>
    <row r="99" ht="16.5">
      <c r="A99" s="4"/>
    </row>
    <row r="100" ht="16.5">
      <c r="A100" s="4"/>
    </row>
    <row r="101" spans="1:7" ht="18.75">
      <c r="A101" s="50"/>
      <c r="B101" s="56" t="s">
        <v>151</v>
      </c>
      <c r="F101" s="50"/>
      <c r="G101" s="56" t="s">
        <v>152</v>
      </c>
    </row>
    <row r="102" ht="16.5">
      <c r="A102" s="4"/>
    </row>
    <row r="105" ht="12.75">
      <c r="A105" s="5"/>
    </row>
  </sheetData>
  <mergeCells count="17">
    <mergeCell ref="H2:L2"/>
    <mergeCell ref="A9:A11"/>
    <mergeCell ref="H3:L3"/>
    <mergeCell ref="C8:E8"/>
    <mergeCell ref="C4:H4"/>
    <mergeCell ref="F9:F11"/>
    <mergeCell ref="G9:G11"/>
    <mergeCell ref="C9:C11"/>
    <mergeCell ref="C5:H5"/>
    <mergeCell ref="B9:B11"/>
    <mergeCell ref="D9:E10"/>
    <mergeCell ref="K9:L9"/>
    <mergeCell ref="M8:M11"/>
    <mergeCell ref="F8:L8"/>
    <mergeCell ref="J9:J11"/>
    <mergeCell ref="K10:K11"/>
    <mergeCell ref="H9:I10"/>
  </mergeCells>
  <printOptions/>
  <pageMargins left="0.37" right="0.26" top="0.49" bottom="0.2" header="0.5" footer="0.22"/>
  <pageSetup horizontalDpi="600" verticalDpi="600" orientation="landscape" paperSize="9" scale="48" r:id="rId1"/>
  <rowBreaks count="2" manualBreakCount="2">
    <brk id="48" max="15" man="1"/>
    <brk id="8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u250909</cp:lastModifiedBy>
  <cp:lastPrinted>2014-01-25T13:43:58Z</cp:lastPrinted>
  <dcterms:created xsi:type="dcterms:W3CDTF">2004-10-20T08:47:47Z</dcterms:created>
  <dcterms:modified xsi:type="dcterms:W3CDTF">2014-01-25T13:44:26Z</dcterms:modified>
  <cp:category/>
  <cp:version/>
  <cp:contentType/>
  <cp:contentStatus/>
</cp:coreProperties>
</file>